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Основні засоби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7" i="1" l="1"/>
  <c r="J46" i="1"/>
  <c r="H47" i="1"/>
  <c r="G47" i="1"/>
  <c r="H196" i="1"/>
  <c r="I178" i="1" l="1"/>
  <c r="H178" i="1"/>
  <c r="J177" i="1"/>
  <c r="J178" i="1" s="1"/>
  <c r="J174" i="1"/>
  <c r="J175" i="1"/>
  <c r="I175" i="1"/>
  <c r="H175" i="1"/>
  <c r="I191" i="1"/>
  <c r="I196" i="1"/>
  <c r="H191" i="1"/>
  <c r="J194" i="1"/>
  <c r="J193" i="1"/>
  <c r="J195" i="1"/>
  <c r="J192" i="1"/>
  <c r="J190" i="1"/>
  <c r="J189" i="1"/>
  <c r="J188" i="1"/>
  <c r="J187" i="1"/>
  <c r="I183" i="1"/>
  <c r="H183" i="1"/>
  <c r="J182" i="1"/>
  <c r="J181" i="1"/>
  <c r="J180" i="1"/>
  <c r="J171" i="1"/>
  <c r="J170" i="1"/>
  <c r="J169" i="1"/>
  <c r="J168" i="1"/>
  <c r="J167" i="1"/>
  <c r="J166" i="1"/>
  <c r="J163" i="1"/>
  <c r="J162" i="1"/>
  <c r="J161" i="1"/>
  <c r="J160" i="1"/>
  <c r="I172" i="1"/>
  <c r="H172" i="1"/>
  <c r="G172" i="1"/>
  <c r="G184" i="1" s="1"/>
  <c r="H164" i="1"/>
  <c r="H184" i="1" s="1"/>
  <c r="I164" i="1"/>
  <c r="I184" i="1" s="1"/>
  <c r="G164" i="1"/>
  <c r="J91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I157" i="1"/>
  <c r="H157" i="1"/>
  <c r="G157" i="1"/>
  <c r="J133" i="1"/>
  <c r="J132" i="1"/>
  <c r="J131" i="1"/>
  <c r="J130" i="1"/>
  <c r="J129" i="1"/>
  <c r="J128" i="1"/>
  <c r="J127" i="1"/>
  <c r="J126" i="1"/>
  <c r="I134" i="1"/>
  <c r="H134" i="1"/>
  <c r="G134" i="1"/>
  <c r="J123" i="1"/>
  <c r="J122" i="1"/>
  <c r="J121" i="1"/>
  <c r="J120" i="1"/>
  <c r="J119" i="1"/>
  <c r="J118" i="1"/>
  <c r="I124" i="1"/>
  <c r="H124" i="1"/>
  <c r="G124" i="1"/>
  <c r="J115" i="1"/>
  <c r="J114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I89" i="1"/>
  <c r="H89" i="1"/>
  <c r="G89" i="1"/>
  <c r="J66" i="1"/>
  <c r="J65" i="1"/>
  <c r="J64" i="1"/>
  <c r="J63" i="1"/>
  <c r="J62" i="1"/>
  <c r="J61" i="1"/>
  <c r="J60" i="1"/>
  <c r="J59" i="1"/>
  <c r="J58" i="1"/>
  <c r="J57" i="1"/>
  <c r="J56" i="1"/>
  <c r="J55" i="1"/>
  <c r="I67" i="1"/>
  <c r="H67" i="1"/>
  <c r="G67" i="1"/>
  <c r="J52" i="1"/>
  <c r="J51" i="1"/>
  <c r="J50" i="1"/>
  <c r="J49" i="1"/>
  <c r="I53" i="1"/>
  <c r="H53" i="1"/>
  <c r="G53" i="1"/>
  <c r="J45" i="1"/>
  <c r="J44" i="1"/>
  <c r="J43" i="1"/>
  <c r="J42" i="1"/>
  <c r="J41" i="1"/>
  <c r="J40" i="1"/>
  <c r="J39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196" i="1" l="1"/>
  <c r="J191" i="1"/>
  <c r="J183" i="1"/>
  <c r="J124" i="1"/>
  <c r="J157" i="1"/>
  <c r="J134" i="1"/>
  <c r="J172" i="1"/>
  <c r="J164" i="1"/>
  <c r="J67" i="1"/>
  <c r="J53" i="1"/>
  <c r="J47" i="1"/>
  <c r="J89" i="1"/>
  <c r="J184" i="1" l="1"/>
  <c r="G37" i="1"/>
  <c r="I116" i="1"/>
  <c r="H116" i="1"/>
  <c r="G116" i="1"/>
  <c r="J116" i="1" l="1"/>
  <c r="H112" i="1"/>
  <c r="H158" i="1" s="1"/>
  <c r="I112" i="1"/>
  <c r="I158" i="1" s="1"/>
  <c r="G112" i="1"/>
  <c r="H37" i="1"/>
  <c r="H92" i="1" s="1"/>
  <c r="H185" i="1" s="1"/>
  <c r="H197" i="1" s="1"/>
  <c r="I37" i="1"/>
  <c r="I92" i="1" s="1"/>
  <c r="I185" i="1" l="1"/>
  <c r="I197" i="1" s="1"/>
  <c r="J112" i="1"/>
  <c r="J158" i="1" s="1"/>
  <c r="J37" i="1"/>
  <c r="J92" i="1" s="1"/>
  <c r="J185" i="1" l="1"/>
  <c r="J197" i="1" s="1"/>
</calcChain>
</file>

<file path=xl/sharedStrings.xml><?xml version="1.0" encoding="utf-8"?>
<sst xmlns="http://schemas.openxmlformats.org/spreadsheetml/2006/main" count="657" uniqueCount="315">
  <si>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</si>
  <si>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</si>
  <si>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</si>
  <si>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Один. 
вимір.</t>
  </si>
  <si>
    <t>інвентарний/
номенклатурний</t>
  </si>
  <si>
    <t>кількість</t>
  </si>
  <si>
    <t>первісна
(переоцінена)
вартість</t>
  </si>
  <si>
    <t>сума зносу
(накопиченої
амортизації)</t>
  </si>
  <si>
    <t>строк 
корисного
використання</t>
  </si>
  <si>
    <t>Акордеон</t>
  </si>
  <si>
    <t>01.10.2019</t>
  </si>
  <si>
    <t>10490052</t>
  </si>
  <si>
    <t>Акордеон Weltmeister Stella 3/4 (б/в)</t>
  </si>
  <si>
    <t>Акустична система</t>
  </si>
  <si>
    <t>01.01.2007</t>
  </si>
  <si>
    <t>10480001</t>
  </si>
  <si>
    <t>БФП лазерний HP LJ V135w c Wi-Fi (принтер)</t>
  </si>
  <si>
    <t>01.07.2020</t>
  </si>
  <si>
    <t>1014100146</t>
  </si>
  <si>
    <t>Екран проекційний</t>
  </si>
  <si>
    <t>02.04.2019</t>
  </si>
  <si>
    <t>1016100243</t>
  </si>
  <si>
    <t>Електропіаніно "Greaten" DK-390</t>
  </si>
  <si>
    <t>Класична гітара</t>
  </si>
  <si>
    <t>Комплект радіосистем Keromei KU-11+KU-22 (3 мікрофона)</t>
  </si>
  <si>
    <t>104800375</t>
  </si>
  <si>
    <t>Конвектор</t>
  </si>
  <si>
    <t>30.10.2020</t>
  </si>
  <si>
    <t>1014100147</t>
  </si>
  <si>
    <t>1014100148</t>
  </si>
  <si>
    <t>1014100150</t>
  </si>
  <si>
    <t>Мікрофон</t>
  </si>
  <si>
    <t>104800376</t>
  </si>
  <si>
    <t>104800377</t>
  </si>
  <si>
    <t>Мішкетний пульт</t>
  </si>
  <si>
    <t>104800373</t>
  </si>
  <si>
    <t>Мішкетний пульт Alto Professional ZMX122FX</t>
  </si>
  <si>
    <t>Ноутбук DELL Vostro 1540</t>
  </si>
  <si>
    <t>19.03.2019</t>
  </si>
  <si>
    <t>1014100039</t>
  </si>
  <si>
    <t>Ноутбук Lenovo S145-15АST</t>
  </si>
  <si>
    <t>1014100145</t>
  </si>
  <si>
    <t>Підсилювач стерео</t>
  </si>
  <si>
    <t>10480006</t>
  </si>
  <si>
    <t>104800372</t>
  </si>
  <si>
    <t>ПК Р43</t>
  </si>
  <si>
    <t>104800603</t>
  </si>
  <si>
    <t>Прилад дискотечний (муз.центр, динамік, драйвер)</t>
  </si>
  <si>
    <t>10480005</t>
  </si>
  <si>
    <t>Проектор  Ben Q</t>
  </si>
  <si>
    <t>25.06.2018</t>
  </si>
  <si>
    <t>1014100022</t>
  </si>
  <si>
    <t>Пюпітр RockStand RS 10010 (з чохлом)</t>
  </si>
  <si>
    <t>Радіосистема</t>
  </si>
  <si>
    <t>104800374</t>
  </si>
  <si>
    <t>Скрипка 1/4  (кейс, смичок, каніфоль)</t>
  </si>
  <si>
    <t>Скрипка 2/4  (кейс, смичок, каніфоль)</t>
  </si>
  <si>
    <t>Скрипка 4/4  (кейс, смичок, каніфоль)</t>
  </si>
  <si>
    <t>Сопілка Альт (ебоніт)</t>
  </si>
  <si>
    <t>Сопілка Прима (ебоніт)</t>
  </si>
  <si>
    <t>Сопілка Тенор (ебоніт)</t>
  </si>
  <si>
    <t>Бруківка</t>
  </si>
  <si>
    <t>01.01.2016</t>
  </si>
  <si>
    <t>11300050</t>
  </si>
  <si>
    <t>Брус</t>
  </si>
  <si>
    <t>23.04.2018</t>
  </si>
  <si>
    <t>10610032</t>
  </si>
  <si>
    <t>Ламбрикен</t>
  </si>
  <si>
    <t>11300027</t>
  </si>
  <si>
    <t>11300030</t>
  </si>
  <si>
    <t>01.01.2014</t>
  </si>
  <si>
    <t>11300031</t>
  </si>
  <si>
    <t>Надставка шафи 2д</t>
  </si>
  <si>
    <t>10160054</t>
  </si>
  <si>
    <t>Нейлон</t>
  </si>
  <si>
    <t>11300033</t>
  </si>
  <si>
    <t>Опора для віджимання подвійна</t>
  </si>
  <si>
    <t>1016100002</t>
  </si>
  <si>
    <t>Стіл 1,20*0,50</t>
  </si>
  <si>
    <t>1016100401</t>
  </si>
  <si>
    <t>Стіл 1,20*0,60</t>
  </si>
  <si>
    <t>1016100402</t>
  </si>
  <si>
    <t>Стіл ігровий</t>
  </si>
  <si>
    <t>10160057</t>
  </si>
  <si>
    <t>Стілець</t>
  </si>
  <si>
    <t>1016100403</t>
  </si>
  <si>
    <t>Стілець учнівський</t>
  </si>
  <si>
    <t>1016100118</t>
  </si>
  <si>
    <t>Тканина шторна</t>
  </si>
  <si>
    <t>01.01.2013</t>
  </si>
  <si>
    <t>11300032</t>
  </si>
  <si>
    <t>Тюль</t>
  </si>
  <si>
    <t>11300029</t>
  </si>
  <si>
    <t>Флеш-драйв</t>
  </si>
  <si>
    <t>1016100443</t>
  </si>
  <si>
    <t>Шафа 2д</t>
  </si>
  <si>
    <t>10160055</t>
  </si>
  <si>
    <t>Шафа для інструментів</t>
  </si>
  <si>
    <t>1113100607</t>
  </si>
  <si>
    <t>шт.</t>
  </si>
  <si>
    <t>01.01.2008</t>
  </si>
  <si>
    <t>10430011</t>
  </si>
  <si>
    <t>Котел VIADRUSU</t>
  </si>
  <si>
    <t>Мотокоса</t>
  </si>
  <si>
    <t>1014100057</t>
  </si>
  <si>
    <t>Ноутбук Asus X541NA-GO130 White 15.6</t>
  </si>
  <si>
    <t>16.04.2018</t>
  </si>
  <si>
    <t>1014100016</t>
  </si>
  <si>
    <t>Підсилювач Орфей</t>
  </si>
  <si>
    <t>10430001</t>
  </si>
  <si>
    <t>Принтер HP Neverstop Laser 1200a</t>
  </si>
  <si>
    <t>1014100149</t>
  </si>
  <si>
    <t>Світломузики</t>
  </si>
  <si>
    <t>01.01.2002</t>
  </si>
  <si>
    <t>10430010</t>
  </si>
  <si>
    <t>Новорічна ялинка</t>
  </si>
  <si>
    <t>01.01.2010</t>
  </si>
  <si>
    <t>10610002</t>
  </si>
  <si>
    <t>Тачка будівельна</t>
  </si>
  <si>
    <t>1016100470</t>
  </si>
  <si>
    <t>шт</t>
  </si>
  <si>
    <t>Занавіс</t>
  </si>
  <si>
    <t>Разом по 1016</t>
  </si>
  <si>
    <t>Разом по 1014</t>
  </si>
  <si>
    <t>Клуб с. Озерце</t>
  </si>
  <si>
    <t>Будинок культури с.Жидичин</t>
  </si>
  <si>
    <t>Балансова вартість (залишкова)</t>
  </si>
  <si>
    <t>Будинок культури с. Сьомаки</t>
  </si>
  <si>
    <t>Клуб с.Іванчиці</t>
  </si>
  <si>
    <t>Баян  "Тула"</t>
  </si>
  <si>
    <t>01.01.2017</t>
  </si>
  <si>
    <t>10</t>
  </si>
  <si>
    <t>Акустична система В-415</t>
  </si>
  <si>
    <t>10480020</t>
  </si>
  <si>
    <t>5</t>
  </si>
  <si>
    <t>10480021</t>
  </si>
  <si>
    <t>Конвектор газу CF-25</t>
  </si>
  <si>
    <t>10480025</t>
  </si>
  <si>
    <t>10480026</t>
  </si>
  <si>
    <t>Конвектор газу F-8-50</t>
  </si>
  <si>
    <t>10480027</t>
  </si>
  <si>
    <t>10480028</t>
  </si>
  <si>
    <t>10480029</t>
  </si>
  <si>
    <t>Лічильник газу</t>
  </si>
  <si>
    <t>10480024</t>
  </si>
  <si>
    <t>Ноутбук С-660-1М</t>
  </si>
  <si>
    <t>10480033</t>
  </si>
  <si>
    <t>Піаніно "Україна"</t>
  </si>
  <si>
    <t>10480002</t>
  </si>
  <si>
    <t>Підсилювач CF -508</t>
  </si>
  <si>
    <t>10480019</t>
  </si>
  <si>
    <t>07.07.2009</t>
  </si>
  <si>
    <t>101430026</t>
  </si>
  <si>
    <t>30.04.2009</t>
  </si>
  <si>
    <t>101420018</t>
  </si>
  <si>
    <t>27.12.2000</t>
  </si>
  <si>
    <t>101410001</t>
  </si>
  <si>
    <t>31.05.2017</t>
  </si>
  <si>
    <t>101480001</t>
  </si>
  <si>
    <t>Котел Viessmann</t>
  </si>
  <si>
    <t>16.12.2019</t>
  </si>
  <si>
    <t>1014600056</t>
  </si>
  <si>
    <t>31.12.2013</t>
  </si>
  <si>
    <t>101480005</t>
  </si>
  <si>
    <t>101480006</t>
  </si>
  <si>
    <t>101430028</t>
  </si>
  <si>
    <t>101430020</t>
  </si>
  <si>
    <t>101420029</t>
  </si>
  <si>
    <t>01.10.2017</t>
  </si>
  <si>
    <t>101460001</t>
  </si>
  <si>
    <t>20.02.1989</t>
  </si>
  <si>
    <t>101430005</t>
  </si>
  <si>
    <t>101430027</t>
  </si>
  <si>
    <t>06.08.2020</t>
  </si>
  <si>
    <t>1014600065</t>
  </si>
  <si>
    <t>01.04.2009</t>
  </si>
  <si>
    <t>101410009</t>
  </si>
  <si>
    <t>101480002</t>
  </si>
  <si>
    <t>13.03.2020</t>
  </si>
  <si>
    <t>1014600058</t>
  </si>
  <si>
    <t>1014600059</t>
  </si>
  <si>
    <t>1014600060</t>
  </si>
  <si>
    <t>1014600061</t>
  </si>
  <si>
    <t>Стіл більярдний</t>
  </si>
  <si>
    <t>01.01.2018</t>
  </si>
  <si>
    <t>10630016</t>
  </si>
  <si>
    <t>Стіл для засідань</t>
  </si>
  <si>
    <t>10630013</t>
  </si>
  <si>
    <t>10630014</t>
  </si>
  <si>
    <t>1063007</t>
  </si>
  <si>
    <t>1063008</t>
  </si>
  <si>
    <t>1063005</t>
  </si>
  <si>
    <t>Сцена</t>
  </si>
  <si>
    <t>101610001</t>
  </si>
  <si>
    <t>Каталог</t>
  </si>
  <si>
    <t>101630006</t>
  </si>
  <si>
    <t>Триляж</t>
  </si>
  <si>
    <t>101630016</t>
  </si>
  <si>
    <t>Ковер український зелений</t>
  </si>
  <si>
    <t>101630021</t>
  </si>
  <si>
    <t>101630022</t>
  </si>
  <si>
    <t>Котел газовий</t>
  </si>
  <si>
    <t>101630053</t>
  </si>
  <si>
    <t>101630047</t>
  </si>
  <si>
    <t>101640001</t>
  </si>
  <si>
    <t>PAR56 LED</t>
  </si>
  <si>
    <t>01.08.2011</t>
  </si>
  <si>
    <t>101640019</t>
  </si>
  <si>
    <t>101640020</t>
  </si>
  <si>
    <t>01.10.2007</t>
  </si>
  <si>
    <t>101640002</t>
  </si>
  <si>
    <t>01.12.2011</t>
  </si>
  <si>
    <t>101640027</t>
  </si>
  <si>
    <t>01.07.2016</t>
  </si>
  <si>
    <t>101610025</t>
  </si>
  <si>
    <t>01.02.2012</t>
  </si>
  <si>
    <t>101610012</t>
  </si>
  <si>
    <t>101640013</t>
  </si>
  <si>
    <t>101640022</t>
  </si>
  <si>
    <t>101640011</t>
  </si>
  <si>
    <t>101640021</t>
  </si>
  <si>
    <t>101640009</t>
  </si>
  <si>
    <t>101640028</t>
  </si>
  <si>
    <t>101640023</t>
  </si>
  <si>
    <t>01.12.2012</t>
  </si>
  <si>
    <t>101620009</t>
  </si>
  <si>
    <t>01.12.2014</t>
  </si>
  <si>
    <t>101640031</t>
  </si>
  <si>
    <t>101640005</t>
  </si>
  <si>
    <t>01.12.2017</t>
  </si>
  <si>
    <t>101630020</t>
  </si>
  <si>
    <t>101630001</t>
  </si>
  <si>
    <t>Музичний центр</t>
  </si>
  <si>
    <t xml:space="preserve">Костюм сцени </t>
  </si>
  <si>
    <t>свити чоловічі</t>
  </si>
  <si>
    <t>блюзи жіночі</t>
  </si>
  <si>
    <t>фартухи</t>
  </si>
  <si>
    <t>Разом по 1018</t>
  </si>
  <si>
    <t>31.12.2017</t>
  </si>
  <si>
    <t>10930002</t>
  </si>
  <si>
    <t>Картина“Козаки"</t>
  </si>
  <si>
    <t>10930001</t>
  </si>
  <si>
    <t>Куліса</t>
  </si>
  <si>
    <t>10930003</t>
  </si>
  <si>
    <t>Одяг сцени</t>
  </si>
  <si>
    <t>10930004</t>
  </si>
  <si>
    <t>Плахти жіночі</t>
  </si>
  <si>
    <t>1093000517</t>
  </si>
  <si>
    <t>Пояси жіночі</t>
  </si>
  <si>
    <t>1093001831</t>
  </si>
  <si>
    <t>Будинок культури с. Шепель</t>
  </si>
  <si>
    <t>Будинок культури с. Боголюби</t>
  </si>
  <si>
    <t>Акустична система RSF Р115</t>
  </si>
  <si>
    <t>Всього разом основні засоби</t>
  </si>
  <si>
    <t>Електрокамін</t>
  </si>
  <si>
    <t>Декоративні дерева</t>
  </si>
  <si>
    <t>Монітор</t>
  </si>
  <si>
    <t>Принтер БК</t>
  </si>
  <si>
    <t>Котел</t>
  </si>
  <si>
    <t>Колонка PHONIC</t>
  </si>
  <si>
    <t>Комп'ютер "Медіа"</t>
  </si>
  <si>
    <t>Комплект світлолрилздів LED PAR (прожектори 7 шт.)</t>
  </si>
  <si>
    <t>Котел опалювальний АГД23 турбо</t>
  </si>
  <si>
    <t>Кросовер ВВЕ МАХ -2</t>
  </si>
  <si>
    <t>Мікрофон СО2</t>
  </si>
  <si>
    <t>Ноутбук Intel Celeron №2840</t>
  </si>
  <si>
    <t>Ноутбук lenovo ideaPad 320-15</t>
  </si>
  <si>
    <t>Піаніно "Лірика"</t>
  </si>
  <si>
    <t>Підсилювач PARK CF 700</t>
  </si>
  <si>
    <t>Повноповоротна голова Spot К90</t>
  </si>
  <si>
    <t>Принтер PH laser jet</t>
  </si>
  <si>
    <t>Пульт DMX BIG-2000 (світловий)</t>
  </si>
  <si>
    <t>Активний сабвуфер</t>
  </si>
  <si>
    <t>Шафа книжна</t>
  </si>
  <si>
    <t>Шафа для одягу</t>
  </si>
  <si>
    <t>Трибуна</t>
  </si>
  <si>
    <t>Куточок кедр</t>
  </si>
  <si>
    <t>Дімерний блок DLL</t>
  </si>
  <si>
    <t>Інфрачервоний нагрівач UFO</t>
  </si>
  <si>
    <t>Лазер SVEN</t>
  </si>
  <si>
    <t>Мікшерний пульт Allen Headh ZED22FX</t>
  </si>
  <si>
    <t>Мультикор</t>
  </si>
  <si>
    <t>Підсилювач РА</t>
  </si>
  <si>
    <t>Прожектор PAR 64 IED</t>
  </si>
  <si>
    <t>Пульт</t>
  </si>
  <si>
    <t>Пульт світловий DMX 512</t>
  </si>
  <si>
    <t>Сабвуфер</t>
  </si>
  <si>
    <t>Синтезатор</t>
  </si>
  <si>
    <t>Сканер STAR TREK 5</t>
  </si>
  <si>
    <t>Стіл тенісний</t>
  </si>
  <si>
    <t>Стінка кабінет директора БК</t>
  </si>
  <si>
    <t>Сценічна завіса</t>
  </si>
  <si>
    <t>Хореографічний станок</t>
  </si>
  <si>
    <t>Шафа з дзеркалом (4 секції)</t>
  </si>
  <si>
    <t xml:space="preserve">Від Княгининівської сільської ради </t>
  </si>
  <si>
    <t>Лічильник нік 2303АНТ (клуб Рокині)</t>
  </si>
  <si>
    <t>Теплонакопичувач(клуб Рокині)</t>
  </si>
  <si>
    <t>ПД  ремонт фасаду клуб с.Брище</t>
  </si>
  <si>
    <t>ПД Клуб  с. Брище</t>
  </si>
  <si>
    <t>ПД клуб с.Милуші</t>
  </si>
  <si>
    <t>Робочий проект  по стадіону с. Милуші</t>
  </si>
  <si>
    <t>рахунок/
субрахунок</t>
  </si>
  <si>
    <t>Проектна документація</t>
  </si>
  <si>
    <t>Будинок культури  с.Забороль</t>
  </si>
  <si>
    <t>11.08.2004</t>
  </si>
  <si>
    <t>101830001</t>
  </si>
  <si>
    <t>ВСЬОГО: 1014</t>
  </si>
  <si>
    <t>ВСЬОГО:  1016</t>
  </si>
  <si>
    <t>ВСЬОГО: 1018</t>
  </si>
  <si>
    <t>ВСЬОГО ОСНОВНІ ЗАСОБИ</t>
  </si>
  <si>
    <t xml:space="preserve">Проект шатр. покриття </t>
  </si>
  <si>
    <t>Додаток № 2 до передавального акту</t>
  </si>
  <si>
    <t xml:space="preserve">Світлоприлад </t>
  </si>
  <si>
    <t>щт.</t>
  </si>
  <si>
    <t>Основні засоби та інвестиційна нерухомість                                           _______________ №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</si>
</sst>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₴_-;\-* #,##0_₴_-;_-* &quot;-&quot;_₴_-;_-@_-"/>
    <numFmt numFmtId="43" formatCode="_-* #,##0.00_₴_-;\-* #,##0.00_₴_-;_-* &quot;-&quot;??_₴_-;_-@_-"/>
    <numFmt numFmtId="164" formatCode="0.00000"/>
  </numFmts>
  <fonts count="7" x14ac:knownFonts="1">
    <font>
      <sz val="8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1" fontId="3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 vertical="center"/>
    </xf>
    <xf numFmtId="43" fontId="2" fillId="0" borderId="0" xfId="0" applyNumberFormat="1" applyFont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9"/>
  <sheetViews>
    <sheetView tabSelected="1" topLeftCell="A34" zoomScale="83" zoomScaleNormal="83" workbookViewId="0">
      <selection activeCell="A2" sqref="A2:K2"/>
    </sheetView>
  </sheetViews>
  <sheetFormatPr defaultColWidth="10.5" defaultRowHeight="11.45" customHeight="1" x14ac:dyDescent="0.25"/>
  <cols>
    <col min="1" max="1" width="6.5" style="1" customWidth="1"/>
    <col min="2" max="2" width="7.33203125" style="1" customWidth="1"/>
    <col min="3" max="3" width="48.5" style="1" customWidth="1"/>
    <col min="4" max="4" width="16.33203125" style="1" customWidth="1"/>
    <col min="5" max="5" width="15.5" style="1" customWidth="1"/>
    <col min="6" max="6" width="9.83203125" style="1" customWidth="1"/>
    <col min="7" max="7" width="6" style="1" customWidth="1"/>
    <col min="8" max="8" width="17.1640625" style="1" customWidth="1"/>
    <col min="9" max="9" width="17" style="1" customWidth="1"/>
    <col min="10" max="10" width="17.33203125" style="1" customWidth="1"/>
    <col min="11" max="11" width="8.33203125" style="1" customWidth="1"/>
    <col min="12" max="16384" width="10.5" style="2"/>
  </cols>
  <sheetData>
    <row r="1" spans="1:11" ht="22.15" customHeight="1" x14ac:dyDescent="0.25">
      <c r="A1" s="56" t="s">
        <v>311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5.5" customHeight="1" x14ac:dyDescent="0.25">
      <c r="A2" s="55" t="s">
        <v>314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s="1" customFormat="1" ht="126.6" customHeight="1" x14ac:dyDescent="0.25">
      <c r="A3" s="43" t="s">
        <v>0</v>
      </c>
      <c r="B3" s="44" t="s">
        <v>301</v>
      </c>
      <c r="C3" s="43" t="s">
        <v>1</v>
      </c>
      <c r="D3" s="43" t="s">
        <v>2</v>
      </c>
      <c r="E3" s="44" t="s">
        <v>4</v>
      </c>
      <c r="F3" s="43" t="s">
        <v>3</v>
      </c>
      <c r="G3" s="45" t="s">
        <v>5</v>
      </c>
      <c r="H3" s="44" t="s">
        <v>6</v>
      </c>
      <c r="I3" s="44" t="s">
        <v>7</v>
      </c>
      <c r="J3" s="44" t="s">
        <v>126</v>
      </c>
      <c r="K3" s="44" t="s">
        <v>8</v>
      </c>
    </row>
    <row r="4" spans="1:11" s="1" customFormat="1" ht="12.95" customHeight="1" x14ac:dyDescent="0.25">
      <c r="A4" s="46">
        <v>1</v>
      </c>
      <c r="B4" s="46"/>
      <c r="C4" s="46">
        <v>2</v>
      </c>
      <c r="D4" s="46">
        <v>3</v>
      </c>
      <c r="E4" s="46">
        <v>4</v>
      </c>
      <c r="F4" s="46">
        <v>5</v>
      </c>
      <c r="G4" s="46">
        <v>6</v>
      </c>
      <c r="H4" s="46">
        <v>7</v>
      </c>
      <c r="I4" s="46">
        <v>8</v>
      </c>
      <c r="J4" s="46"/>
      <c r="K4" s="46">
        <v>9</v>
      </c>
    </row>
    <row r="5" spans="1:11" s="1" customFormat="1" ht="23.45" customHeight="1" x14ac:dyDescent="0.25">
      <c r="A5" s="5"/>
      <c r="B5" s="5"/>
      <c r="C5" s="54" t="s">
        <v>125</v>
      </c>
      <c r="D5" s="54"/>
      <c r="E5" s="54"/>
      <c r="F5" s="54"/>
      <c r="G5" s="54"/>
      <c r="H5" s="54"/>
      <c r="I5" s="54"/>
      <c r="J5" s="54"/>
      <c r="K5" s="54"/>
    </row>
    <row r="6" spans="1:11" s="1" customFormat="1" ht="17.45" customHeight="1" x14ac:dyDescent="0.25">
      <c r="A6" s="4">
        <v>1</v>
      </c>
      <c r="B6" s="4">
        <v>1014</v>
      </c>
      <c r="C6" s="7" t="s">
        <v>9</v>
      </c>
      <c r="D6" s="7" t="s">
        <v>10</v>
      </c>
      <c r="E6" s="7" t="s">
        <v>11</v>
      </c>
      <c r="F6" s="7" t="s">
        <v>99</v>
      </c>
      <c r="G6" s="3">
        <v>1</v>
      </c>
      <c r="H6" s="8">
        <v>20575</v>
      </c>
      <c r="I6" s="8">
        <v>2400.44</v>
      </c>
      <c r="J6" s="8">
        <f>H6-I6</f>
        <v>18174.560000000001</v>
      </c>
      <c r="K6" s="9">
        <v>10</v>
      </c>
    </row>
    <row r="7" spans="1:11" s="1" customFormat="1" ht="19.149999999999999" customHeight="1" x14ac:dyDescent="0.25">
      <c r="A7" s="4">
        <v>2</v>
      </c>
      <c r="B7" s="4">
        <v>1014</v>
      </c>
      <c r="C7" s="7" t="s">
        <v>12</v>
      </c>
      <c r="D7" s="7" t="s">
        <v>10</v>
      </c>
      <c r="E7" s="7" t="s">
        <v>11</v>
      </c>
      <c r="F7" s="7" t="s">
        <v>99</v>
      </c>
      <c r="G7" s="3">
        <v>1</v>
      </c>
      <c r="H7" s="8">
        <v>13000</v>
      </c>
      <c r="I7" s="8">
        <v>1516.62</v>
      </c>
      <c r="J7" s="8">
        <f t="shared" ref="J7:J37" si="0">H7-I7</f>
        <v>11483.380000000001</v>
      </c>
      <c r="K7" s="9">
        <v>10</v>
      </c>
    </row>
    <row r="8" spans="1:11" s="1" customFormat="1" ht="18" customHeight="1" x14ac:dyDescent="0.25">
      <c r="A8" s="4">
        <v>3</v>
      </c>
      <c r="B8" s="4">
        <v>1014</v>
      </c>
      <c r="C8" s="7" t="s">
        <v>13</v>
      </c>
      <c r="D8" s="7" t="s">
        <v>14</v>
      </c>
      <c r="E8" s="7" t="s">
        <v>15</v>
      </c>
      <c r="F8" s="7" t="s">
        <v>99</v>
      </c>
      <c r="G8" s="3">
        <v>3</v>
      </c>
      <c r="H8" s="8">
        <v>5837</v>
      </c>
      <c r="I8" s="8">
        <v>5837</v>
      </c>
      <c r="J8" s="8">
        <f t="shared" si="0"/>
        <v>0</v>
      </c>
      <c r="K8" s="9">
        <v>10</v>
      </c>
    </row>
    <row r="9" spans="1:11" s="1" customFormat="1" ht="30.6" customHeight="1" x14ac:dyDescent="0.25">
      <c r="A9" s="4">
        <v>4</v>
      </c>
      <c r="B9" s="4">
        <v>1014</v>
      </c>
      <c r="C9" s="7" t="s">
        <v>16</v>
      </c>
      <c r="D9" s="7" t="s">
        <v>17</v>
      </c>
      <c r="E9" s="7" t="s">
        <v>18</v>
      </c>
      <c r="F9" s="7" t="s">
        <v>99</v>
      </c>
      <c r="G9" s="3">
        <v>1</v>
      </c>
      <c r="H9" s="8">
        <v>4999.8999999999996</v>
      </c>
      <c r="I9" s="47">
        <v>833.3</v>
      </c>
      <c r="J9" s="8">
        <f t="shared" si="0"/>
        <v>4166.5999999999995</v>
      </c>
      <c r="K9" s="9">
        <v>5</v>
      </c>
    </row>
    <row r="10" spans="1:11" s="1" customFormat="1" ht="16.149999999999999" customHeight="1" x14ac:dyDescent="0.25">
      <c r="A10" s="4">
        <v>5</v>
      </c>
      <c r="B10" s="4">
        <v>1014</v>
      </c>
      <c r="C10" s="7" t="s">
        <v>19</v>
      </c>
      <c r="D10" s="7" t="s">
        <v>20</v>
      </c>
      <c r="E10" s="7" t="s">
        <v>21</v>
      </c>
      <c r="F10" s="7" t="s">
        <v>99</v>
      </c>
      <c r="G10" s="3">
        <v>1</v>
      </c>
      <c r="H10" s="8">
        <v>2925.6</v>
      </c>
      <c r="I10" s="47">
        <v>487.6</v>
      </c>
      <c r="J10" s="8">
        <f t="shared" si="0"/>
        <v>2438</v>
      </c>
      <c r="K10" s="9">
        <v>10</v>
      </c>
    </row>
    <row r="11" spans="1:11" s="1" customFormat="1" ht="22.9" customHeight="1" x14ac:dyDescent="0.25">
      <c r="A11" s="4">
        <v>6</v>
      </c>
      <c r="B11" s="4">
        <v>1014</v>
      </c>
      <c r="C11" s="7" t="s">
        <v>22</v>
      </c>
      <c r="D11" s="7" t="s">
        <v>10</v>
      </c>
      <c r="E11" s="7" t="s">
        <v>11</v>
      </c>
      <c r="F11" s="7" t="s">
        <v>99</v>
      </c>
      <c r="G11" s="3">
        <v>1</v>
      </c>
      <c r="H11" s="8">
        <v>21000</v>
      </c>
      <c r="I11" s="8">
        <v>2450</v>
      </c>
      <c r="J11" s="8">
        <f t="shared" si="0"/>
        <v>18550</v>
      </c>
      <c r="K11" s="9">
        <v>10</v>
      </c>
    </row>
    <row r="12" spans="1:11" s="1" customFormat="1" ht="18" customHeight="1" x14ac:dyDescent="0.25">
      <c r="A12" s="4">
        <v>7</v>
      </c>
      <c r="B12" s="4">
        <v>1014</v>
      </c>
      <c r="C12" s="7" t="s">
        <v>23</v>
      </c>
      <c r="D12" s="7" t="s">
        <v>10</v>
      </c>
      <c r="E12" s="7" t="s">
        <v>11</v>
      </c>
      <c r="F12" s="7" t="s">
        <v>99</v>
      </c>
      <c r="G12" s="3">
        <v>2</v>
      </c>
      <c r="H12" s="8">
        <v>12000</v>
      </c>
      <c r="I12" s="8">
        <v>1400</v>
      </c>
      <c r="J12" s="8">
        <f t="shared" si="0"/>
        <v>10600</v>
      </c>
      <c r="K12" s="9">
        <v>10</v>
      </c>
    </row>
    <row r="13" spans="1:11" s="1" customFormat="1" ht="32.25" customHeight="1" x14ac:dyDescent="0.25">
      <c r="A13" s="4">
        <v>8</v>
      </c>
      <c r="B13" s="4">
        <v>1014</v>
      </c>
      <c r="C13" s="7" t="s">
        <v>24</v>
      </c>
      <c r="D13" s="7" t="s">
        <v>10</v>
      </c>
      <c r="E13" s="7" t="s">
        <v>25</v>
      </c>
      <c r="F13" s="7" t="s">
        <v>99</v>
      </c>
      <c r="G13" s="3">
        <v>1</v>
      </c>
      <c r="H13" s="8">
        <v>5830</v>
      </c>
      <c r="I13" s="47">
        <v>582.96</v>
      </c>
      <c r="J13" s="8">
        <f t="shared" si="0"/>
        <v>5247.04</v>
      </c>
      <c r="K13" s="9">
        <v>10</v>
      </c>
    </row>
    <row r="14" spans="1:11" s="1" customFormat="1" ht="18.600000000000001" customHeight="1" x14ac:dyDescent="0.25">
      <c r="A14" s="4">
        <v>9</v>
      </c>
      <c r="B14" s="4">
        <v>1014</v>
      </c>
      <c r="C14" s="7" t="s">
        <v>26</v>
      </c>
      <c r="D14" s="7" t="s">
        <v>27</v>
      </c>
      <c r="E14" s="7" t="s">
        <v>28</v>
      </c>
      <c r="F14" s="7" t="s">
        <v>99</v>
      </c>
      <c r="G14" s="3">
        <v>1</v>
      </c>
      <c r="H14" s="8">
        <v>1199</v>
      </c>
      <c r="I14" s="47">
        <v>79.930000000000007</v>
      </c>
      <c r="J14" s="8">
        <f t="shared" si="0"/>
        <v>1119.07</v>
      </c>
      <c r="K14" s="9">
        <v>5</v>
      </c>
    </row>
    <row r="15" spans="1:11" s="1" customFormat="1" ht="20.45" customHeight="1" x14ac:dyDescent="0.25">
      <c r="A15" s="4">
        <v>10</v>
      </c>
      <c r="B15" s="4">
        <v>1014</v>
      </c>
      <c r="C15" s="7" t="s">
        <v>26</v>
      </c>
      <c r="D15" s="7" t="s">
        <v>27</v>
      </c>
      <c r="E15" s="7" t="s">
        <v>29</v>
      </c>
      <c r="F15" s="7" t="s">
        <v>99</v>
      </c>
      <c r="G15" s="3">
        <v>1</v>
      </c>
      <c r="H15" s="8">
        <v>1390</v>
      </c>
      <c r="I15" s="47">
        <v>86.31</v>
      </c>
      <c r="J15" s="8">
        <f t="shared" si="0"/>
        <v>1303.69</v>
      </c>
      <c r="K15" s="9">
        <v>5</v>
      </c>
    </row>
    <row r="16" spans="1:11" s="1" customFormat="1" ht="16.899999999999999" customHeight="1" x14ac:dyDescent="0.25">
      <c r="A16" s="4">
        <v>11</v>
      </c>
      <c r="B16" s="4">
        <v>1014</v>
      </c>
      <c r="C16" s="7" t="s">
        <v>26</v>
      </c>
      <c r="D16" s="7" t="s">
        <v>27</v>
      </c>
      <c r="E16" s="7" t="s">
        <v>30</v>
      </c>
      <c r="F16" s="7" t="s">
        <v>99</v>
      </c>
      <c r="G16" s="3">
        <v>1</v>
      </c>
      <c r="H16" s="8">
        <v>1199</v>
      </c>
      <c r="I16" s="47">
        <v>79.930000000000007</v>
      </c>
      <c r="J16" s="8">
        <f t="shared" si="0"/>
        <v>1119.07</v>
      </c>
      <c r="K16" s="9">
        <v>5</v>
      </c>
    </row>
    <row r="17" spans="1:11" s="1" customFormat="1" ht="15" customHeight="1" x14ac:dyDescent="0.25">
      <c r="A17" s="4">
        <v>12</v>
      </c>
      <c r="B17" s="4">
        <v>1014</v>
      </c>
      <c r="C17" s="7" t="s">
        <v>31</v>
      </c>
      <c r="D17" s="7" t="s">
        <v>14</v>
      </c>
      <c r="E17" s="7" t="s">
        <v>32</v>
      </c>
      <c r="F17" s="7" t="s">
        <v>99</v>
      </c>
      <c r="G17" s="3">
        <v>1</v>
      </c>
      <c r="H17" s="47">
        <v>310</v>
      </c>
      <c r="I17" s="47">
        <v>256.66000000000003</v>
      </c>
      <c r="J17" s="8">
        <f t="shared" si="0"/>
        <v>53.339999999999975</v>
      </c>
      <c r="K17" s="9">
        <v>10</v>
      </c>
    </row>
    <row r="18" spans="1:11" s="1" customFormat="1" ht="18.600000000000001" customHeight="1" x14ac:dyDescent="0.25">
      <c r="A18" s="4">
        <v>13</v>
      </c>
      <c r="B18" s="4">
        <v>1014</v>
      </c>
      <c r="C18" s="7" t="s">
        <v>31</v>
      </c>
      <c r="D18" s="7" t="s">
        <v>14</v>
      </c>
      <c r="E18" s="7" t="s">
        <v>33</v>
      </c>
      <c r="F18" s="7" t="s">
        <v>99</v>
      </c>
      <c r="G18" s="3">
        <v>1</v>
      </c>
      <c r="H18" s="47">
        <v>310</v>
      </c>
      <c r="I18" s="47">
        <v>256.66000000000003</v>
      </c>
      <c r="J18" s="8">
        <f t="shared" si="0"/>
        <v>53.339999999999975</v>
      </c>
      <c r="K18" s="9">
        <v>10</v>
      </c>
    </row>
    <row r="19" spans="1:11" s="1" customFormat="1" ht="16.899999999999999" customHeight="1" x14ac:dyDescent="0.25">
      <c r="A19" s="4">
        <v>14</v>
      </c>
      <c r="B19" s="4">
        <v>1014</v>
      </c>
      <c r="C19" s="7" t="s">
        <v>34</v>
      </c>
      <c r="D19" s="7" t="s">
        <v>14</v>
      </c>
      <c r="E19" s="7" t="s">
        <v>35</v>
      </c>
      <c r="F19" s="7" t="s">
        <v>99</v>
      </c>
      <c r="G19" s="3">
        <v>1</v>
      </c>
      <c r="H19" s="8">
        <v>2235</v>
      </c>
      <c r="I19" s="8">
        <v>1144.45</v>
      </c>
      <c r="J19" s="8">
        <f t="shared" si="0"/>
        <v>1090.55</v>
      </c>
      <c r="K19" s="9">
        <v>10</v>
      </c>
    </row>
    <row r="20" spans="1:11" s="1" customFormat="1" ht="31.9" customHeight="1" x14ac:dyDescent="0.25">
      <c r="A20" s="4">
        <v>15</v>
      </c>
      <c r="B20" s="4">
        <v>1014</v>
      </c>
      <c r="C20" s="7" t="s">
        <v>36</v>
      </c>
      <c r="D20" s="7" t="s">
        <v>10</v>
      </c>
      <c r="E20" s="7" t="s">
        <v>35</v>
      </c>
      <c r="F20" s="7" t="s">
        <v>99</v>
      </c>
      <c r="G20" s="3">
        <v>1</v>
      </c>
      <c r="H20" s="8">
        <v>5005</v>
      </c>
      <c r="I20" s="47">
        <v>500.52</v>
      </c>
      <c r="J20" s="8">
        <f t="shared" si="0"/>
        <v>4504.4799999999996</v>
      </c>
      <c r="K20" s="9">
        <v>10</v>
      </c>
    </row>
    <row r="21" spans="1:11" s="1" customFormat="1" ht="17.45" customHeight="1" x14ac:dyDescent="0.25">
      <c r="A21" s="4">
        <v>16</v>
      </c>
      <c r="B21" s="4">
        <v>1014</v>
      </c>
      <c r="C21" s="7" t="s">
        <v>37</v>
      </c>
      <c r="D21" s="7" t="s">
        <v>38</v>
      </c>
      <c r="E21" s="7" t="s">
        <v>39</v>
      </c>
      <c r="F21" s="7" t="s">
        <v>99</v>
      </c>
      <c r="G21" s="3">
        <v>1</v>
      </c>
      <c r="H21" s="8">
        <v>5980</v>
      </c>
      <c r="I21" s="8">
        <v>2242.4299999999998</v>
      </c>
      <c r="J21" s="8">
        <f t="shared" si="0"/>
        <v>3737.57</v>
      </c>
      <c r="K21" s="9">
        <v>10</v>
      </c>
    </row>
    <row r="22" spans="1:11" s="1" customFormat="1" ht="16.899999999999999" customHeight="1" x14ac:dyDescent="0.25">
      <c r="A22" s="4">
        <v>17</v>
      </c>
      <c r="B22" s="4">
        <v>1014</v>
      </c>
      <c r="C22" s="7" t="s">
        <v>40</v>
      </c>
      <c r="D22" s="7" t="s">
        <v>17</v>
      </c>
      <c r="E22" s="7" t="s">
        <v>41</v>
      </c>
      <c r="F22" s="7" t="s">
        <v>99</v>
      </c>
      <c r="G22" s="3">
        <v>1</v>
      </c>
      <c r="H22" s="8">
        <v>9499.9</v>
      </c>
      <c r="I22" s="8">
        <v>1583.3</v>
      </c>
      <c r="J22" s="8">
        <f t="shared" si="0"/>
        <v>7916.5999999999995</v>
      </c>
      <c r="K22" s="9">
        <v>5</v>
      </c>
    </row>
    <row r="23" spans="1:11" s="1" customFormat="1" ht="18.600000000000001" customHeight="1" x14ac:dyDescent="0.25">
      <c r="A23" s="4">
        <v>18</v>
      </c>
      <c r="B23" s="4">
        <v>1014</v>
      </c>
      <c r="C23" s="7" t="s">
        <v>42</v>
      </c>
      <c r="D23" s="7" t="s">
        <v>14</v>
      </c>
      <c r="E23" s="7" t="s">
        <v>43</v>
      </c>
      <c r="F23" s="7" t="s">
        <v>99</v>
      </c>
      <c r="G23" s="3">
        <v>1</v>
      </c>
      <c r="H23" s="8">
        <v>1272.5</v>
      </c>
      <c r="I23" s="47">
        <v>888.58</v>
      </c>
      <c r="J23" s="8">
        <f t="shared" si="0"/>
        <v>383.91999999999996</v>
      </c>
      <c r="K23" s="9">
        <v>10</v>
      </c>
    </row>
    <row r="24" spans="1:11" s="1" customFormat="1" ht="18.600000000000001" customHeight="1" x14ac:dyDescent="0.25">
      <c r="A24" s="4">
        <v>19</v>
      </c>
      <c r="B24" s="4">
        <v>1014</v>
      </c>
      <c r="C24" s="7" t="s">
        <v>42</v>
      </c>
      <c r="D24" s="7" t="s">
        <v>14</v>
      </c>
      <c r="E24" s="7" t="s">
        <v>44</v>
      </c>
      <c r="F24" s="7" t="s">
        <v>99</v>
      </c>
      <c r="G24" s="3">
        <v>1</v>
      </c>
      <c r="H24" s="8">
        <v>3410</v>
      </c>
      <c r="I24" s="8">
        <v>1657.34</v>
      </c>
      <c r="J24" s="8">
        <f t="shared" si="0"/>
        <v>1752.66</v>
      </c>
      <c r="K24" s="9">
        <v>10</v>
      </c>
    </row>
    <row r="25" spans="1:11" s="1" customFormat="1" ht="16.149999999999999" customHeight="1" x14ac:dyDescent="0.25">
      <c r="A25" s="4">
        <v>20</v>
      </c>
      <c r="B25" s="4">
        <v>1014</v>
      </c>
      <c r="C25" s="7" t="s">
        <v>45</v>
      </c>
      <c r="D25" s="7" t="s">
        <v>14</v>
      </c>
      <c r="E25" s="7" t="s">
        <v>46</v>
      </c>
      <c r="F25" s="7" t="s">
        <v>99</v>
      </c>
      <c r="G25" s="3">
        <v>1</v>
      </c>
      <c r="H25" s="8">
        <v>2505</v>
      </c>
      <c r="I25" s="8">
        <v>2505</v>
      </c>
      <c r="J25" s="8">
        <f t="shared" si="0"/>
        <v>0</v>
      </c>
      <c r="K25" s="9">
        <v>10</v>
      </c>
    </row>
    <row r="26" spans="1:11" s="1" customFormat="1" ht="31.5" customHeight="1" x14ac:dyDescent="0.25">
      <c r="A26" s="4">
        <v>21</v>
      </c>
      <c r="B26" s="4">
        <v>1014</v>
      </c>
      <c r="C26" s="7" t="s">
        <v>47</v>
      </c>
      <c r="D26" s="7" t="s">
        <v>14</v>
      </c>
      <c r="E26" s="7" t="s">
        <v>48</v>
      </c>
      <c r="F26" s="7" t="s">
        <v>99</v>
      </c>
      <c r="G26" s="3">
        <v>1</v>
      </c>
      <c r="H26" s="8">
        <v>2227</v>
      </c>
      <c r="I26" s="8">
        <v>2004.12</v>
      </c>
      <c r="J26" s="8">
        <f t="shared" si="0"/>
        <v>222.88000000000011</v>
      </c>
      <c r="K26" s="9">
        <v>10</v>
      </c>
    </row>
    <row r="27" spans="1:11" s="1" customFormat="1" ht="17.45" customHeight="1" x14ac:dyDescent="0.25">
      <c r="A27" s="4">
        <v>22</v>
      </c>
      <c r="B27" s="4">
        <v>1014</v>
      </c>
      <c r="C27" s="7" t="s">
        <v>49</v>
      </c>
      <c r="D27" s="7" t="s">
        <v>50</v>
      </c>
      <c r="E27" s="7" t="s">
        <v>51</v>
      </c>
      <c r="F27" s="7" t="s">
        <v>99</v>
      </c>
      <c r="G27" s="3">
        <v>1</v>
      </c>
      <c r="H27" s="8">
        <v>5980</v>
      </c>
      <c r="I27" s="8">
        <v>1195.92</v>
      </c>
      <c r="J27" s="8">
        <f t="shared" si="0"/>
        <v>4784.08</v>
      </c>
      <c r="K27" s="9">
        <v>10</v>
      </c>
    </row>
    <row r="28" spans="1:11" s="1" customFormat="1" ht="18" customHeight="1" x14ac:dyDescent="0.25">
      <c r="A28" s="4">
        <v>23</v>
      </c>
      <c r="B28" s="4">
        <v>1014</v>
      </c>
      <c r="C28" s="7" t="s">
        <v>52</v>
      </c>
      <c r="D28" s="7" t="s">
        <v>10</v>
      </c>
      <c r="E28" s="7" t="s">
        <v>11</v>
      </c>
      <c r="F28" s="7" t="s">
        <v>99</v>
      </c>
      <c r="G28" s="3">
        <v>5</v>
      </c>
      <c r="H28" s="8">
        <v>1300</v>
      </c>
      <c r="I28" s="47">
        <v>151.9</v>
      </c>
      <c r="J28" s="8">
        <f t="shared" si="0"/>
        <v>1148.0999999999999</v>
      </c>
      <c r="K28" s="9">
        <v>10</v>
      </c>
    </row>
    <row r="29" spans="1:11" s="1" customFormat="1" ht="18" customHeight="1" x14ac:dyDescent="0.25">
      <c r="A29" s="4">
        <v>24</v>
      </c>
      <c r="B29" s="4">
        <v>1014</v>
      </c>
      <c r="C29" s="7" t="s">
        <v>53</v>
      </c>
      <c r="D29" s="7" t="s">
        <v>14</v>
      </c>
      <c r="E29" s="7" t="s">
        <v>54</v>
      </c>
      <c r="F29" s="7" t="s">
        <v>99</v>
      </c>
      <c r="G29" s="3">
        <v>1</v>
      </c>
      <c r="H29" s="8">
        <v>1125</v>
      </c>
      <c r="I29" s="47">
        <v>685.26</v>
      </c>
      <c r="J29" s="8">
        <f t="shared" si="0"/>
        <v>439.74</v>
      </c>
      <c r="K29" s="9">
        <v>10</v>
      </c>
    </row>
    <row r="30" spans="1:11" s="1" customFormat="1" ht="17.45" customHeight="1" x14ac:dyDescent="0.25">
      <c r="A30" s="4">
        <v>25</v>
      </c>
      <c r="B30" s="4">
        <v>1014</v>
      </c>
      <c r="C30" s="7" t="s">
        <v>53</v>
      </c>
      <c r="D30" s="7" t="s">
        <v>14</v>
      </c>
      <c r="E30" s="7" t="s">
        <v>25</v>
      </c>
      <c r="F30" s="7" t="s">
        <v>99</v>
      </c>
      <c r="G30" s="3">
        <v>1</v>
      </c>
      <c r="H30" s="8">
        <v>1125</v>
      </c>
      <c r="I30" s="47">
        <v>600.26</v>
      </c>
      <c r="J30" s="8">
        <f t="shared" si="0"/>
        <v>524.74</v>
      </c>
      <c r="K30" s="9">
        <v>10</v>
      </c>
    </row>
    <row r="31" spans="1:11" s="1" customFormat="1" ht="19.149999999999999" customHeight="1" x14ac:dyDescent="0.25">
      <c r="A31" s="4">
        <v>26</v>
      </c>
      <c r="B31" s="4">
        <v>1014</v>
      </c>
      <c r="C31" s="7" t="s">
        <v>55</v>
      </c>
      <c r="D31" s="7" t="s">
        <v>10</v>
      </c>
      <c r="E31" s="7" t="s">
        <v>11</v>
      </c>
      <c r="F31" s="7" t="s">
        <v>99</v>
      </c>
      <c r="G31" s="3">
        <v>1</v>
      </c>
      <c r="H31" s="8">
        <v>3700</v>
      </c>
      <c r="I31" s="47">
        <v>431.62</v>
      </c>
      <c r="J31" s="8">
        <f t="shared" si="0"/>
        <v>3268.38</v>
      </c>
      <c r="K31" s="9">
        <v>10</v>
      </c>
    </row>
    <row r="32" spans="1:11" s="1" customFormat="1" ht="15.6" customHeight="1" x14ac:dyDescent="0.25">
      <c r="A32" s="4">
        <v>27</v>
      </c>
      <c r="B32" s="4">
        <v>1014</v>
      </c>
      <c r="C32" s="7" t="s">
        <v>56</v>
      </c>
      <c r="D32" s="7" t="s">
        <v>10</v>
      </c>
      <c r="E32" s="7" t="s">
        <v>11</v>
      </c>
      <c r="F32" s="7" t="s">
        <v>99</v>
      </c>
      <c r="G32" s="3">
        <v>1</v>
      </c>
      <c r="H32" s="8">
        <v>3700</v>
      </c>
      <c r="I32" s="47">
        <v>431.62</v>
      </c>
      <c r="J32" s="8">
        <f t="shared" si="0"/>
        <v>3268.38</v>
      </c>
      <c r="K32" s="9">
        <v>10</v>
      </c>
    </row>
    <row r="33" spans="1:11" s="1" customFormat="1" ht="19.149999999999999" customHeight="1" x14ac:dyDescent="0.25">
      <c r="A33" s="4">
        <v>28</v>
      </c>
      <c r="B33" s="4">
        <v>1014</v>
      </c>
      <c r="C33" s="7" t="s">
        <v>57</v>
      </c>
      <c r="D33" s="7" t="s">
        <v>10</v>
      </c>
      <c r="E33" s="7" t="s">
        <v>11</v>
      </c>
      <c r="F33" s="7" t="s">
        <v>99</v>
      </c>
      <c r="G33" s="3">
        <v>1</v>
      </c>
      <c r="H33" s="8">
        <v>3700</v>
      </c>
      <c r="I33" s="47">
        <v>431.62</v>
      </c>
      <c r="J33" s="8">
        <f t="shared" si="0"/>
        <v>3268.38</v>
      </c>
      <c r="K33" s="9">
        <v>10</v>
      </c>
    </row>
    <row r="34" spans="1:11" s="1" customFormat="1" ht="18.600000000000001" customHeight="1" x14ac:dyDescent="0.25">
      <c r="A34" s="27">
        <v>29</v>
      </c>
      <c r="B34" s="27">
        <v>1014</v>
      </c>
      <c r="C34" s="12" t="s">
        <v>58</v>
      </c>
      <c r="D34" s="12" t="s">
        <v>10</v>
      </c>
      <c r="E34" s="12" t="s">
        <v>11</v>
      </c>
      <c r="F34" s="12" t="s">
        <v>99</v>
      </c>
      <c r="G34" s="15">
        <v>2</v>
      </c>
      <c r="H34" s="24">
        <v>3850</v>
      </c>
      <c r="I34" s="16">
        <v>449.12</v>
      </c>
      <c r="J34" s="24">
        <f t="shared" si="0"/>
        <v>3400.88</v>
      </c>
      <c r="K34" s="18">
        <v>10</v>
      </c>
    </row>
    <row r="35" spans="1:11" s="1" customFormat="1" ht="20.45" customHeight="1" x14ac:dyDescent="0.25">
      <c r="A35" s="27">
        <v>30</v>
      </c>
      <c r="B35" s="27">
        <v>1014</v>
      </c>
      <c r="C35" s="12" t="s">
        <v>59</v>
      </c>
      <c r="D35" s="12" t="s">
        <v>10</v>
      </c>
      <c r="E35" s="12" t="s">
        <v>11</v>
      </c>
      <c r="F35" s="12" t="s">
        <v>99</v>
      </c>
      <c r="G35" s="15">
        <v>5</v>
      </c>
      <c r="H35" s="24">
        <v>4750</v>
      </c>
      <c r="I35" s="16">
        <v>554.4</v>
      </c>
      <c r="J35" s="24">
        <f t="shared" si="0"/>
        <v>4195.6000000000004</v>
      </c>
      <c r="K35" s="18">
        <v>10</v>
      </c>
    </row>
    <row r="36" spans="1:11" s="1" customFormat="1" ht="19.149999999999999" customHeight="1" x14ac:dyDescent="0.25">
      <c r="A36" s="27">
        <v>31</v>
      </c>
      <c r="B36" s="27">
        <v>1014</v>
      </c>
      <c r="C36" s="12" t="s">
        <v>60</v>
      </c>
      <c r="D36" s="12" t="s">
        <v>10</v>
      </c>
      <c r="E36" s="12" t="s">
        <v>11</v>
      </c>
      <c r="F36" s="12" t="s">
        <v>99</v>
      </c>
      <c r="G36" s="15">
        <v>2</v>
      </c>
      <c r="H36" s="24">
        <v>3850</v>
      </c>
      <c r="I36" s="16">
        <v>449.12</v>
      </c>
      <c r="J36" s="24">
        <f t="shared" si="0"/>
        <v>3400.88</v>
      </c>
      <c r="K36" s="18">
        <v>10</v>
      </c>
    </row>
    <row r="37" spans="1:11" s="1" customFormat="1" ht="22.9" customHeight="1" x14ac:dyDescent="0.25">
      <c r="A37" s="27"/>
      <c r="B37" s="27"/>
      <c r="C37" s="42" t="s">
        <v>123</v>
      </c>
      <c r="D37" s="12"/>
      <c r="E37" s="12"/>
      <c r="F37" s="12"/>
      <c r="G37" s="19">
        <f>SUM(G6:G36)</f>
        <v>44</v>
      </c>
      <c r="H37" s="20">
        <f t="shared" ref="H37:I37" si="1">SUM(H6:H36)</f>
        <v>155789.9</v>
      </c>
      <c r="I37" s="20">
        <f t="shared" si="1"/>
        <v>34173.99</v>
      </c>
      <c r="J37" s="11">
        <f t="shared" si="0"/>
        <v>121615.91</v>
      </c>
      <c r="K37" s="18"/>
    </row>
    <row r="38" spans="1:11" s="1" customFormat="1" ht="22.9" customHeight="1" x14ac:dyDescent="0.25">
      <c r="A38" s="27">
        <v>33</v>
      </c>
      <c r="B38" s="27"/>
      <c r="C38" s="53" t="s">
        <v>124</v>
      </c>
      <c r="D38" s="53"/>
      <c r="E38" s="53"/>
      <c r="F38" s="53"/>
      <c r="G38" s="53"/>
      <c r="H38" s="53"/>
      <c r="I38" s="53"/>
      <c r="J38" s="53"/>
      <c r="K38" s="53"/>
    </row>
    <row r="39" spans="1:11" s="1" customFormat="1" ht="22.9" customHeight="1" x14ac:dyDescent="0.25">
      <c r="A39" s="27">
        <v>32</v>
      </c>
      <c r="B39" s="27">
        <v>1014</v>
      </c>
      <c r="C39" s="12" t="s">
        <v>13</v>
      </c>
      <c r="D39" s="12" t="s">
        <v>14</v>
      </c>
      <c r="E39" s="12" t="s">
        <v>101</v>
      </c>
      <c r="F39" s="12" t="s">
        <v>99</v>
      </c>
      <c r="G39" s="15">
        <v>1</v>
      </c>
      <c r="H39" s="24">
        <v>6038</v>
      </c>
      <c r="I39" s="24">
        <v>6038</v>
      </c>
      <c r="J39" s="24">
        <f t="shared" ref="J39:J47" si="2">H39-I39</f>
        <v>0</v>
      </c>
      <c r="K39" s="18">
        <v>10</v>
      </c>
    </row>
    <row r="40" spans="1:11" s="1" customFormat="1" ht="22.9" customHeight="1" x14ac:dyDescent="0.25">
      <c r="A40" s="27">
        <v>33</v>
      </c>
      <c r="B40" s="27">
        <v>1014</v>
      </c>
      <c r="C40" s="12" t="s">
        <v>102</v>
      </c>
      <c r="D40" s="12" t="s">
        <v>14</v>
      </c>
      <c r="E40" s="12" t="s">
        <v>101</v>
      </c>
      <c r="F40" s="12" t="s">
        <v>99</v>
      </c>
      <c r="G40" s="15">
        <v>1</v>
      </c>
      <c r="H40" s="24">
        <v>8525</v>
      </c>
      <c r="I40" s="24">
        <v>8525</v>
      </c>
      <c r="J40" s="24">
        <f t="shared" si="2"/>
        <v>0</v>
      </c>
      <c r="K40" s="18">
        <v>10</v>
      </c>
    </row>
    <row r="41" spans="1:11" s="1" customFormat="1" ht="22.9" customHeight="1" x14ac:dyDescent="0.25">
      <c r="A41" s="27">
        <v>34</v>
      </c>
      <c r="B41" s="27">
        <v>1014</v>
      </c>
      <c r="C41" s="12" t="s">
        <v>103</v>
      </c>
      <c r="D41" s="12"/>
      <c r="E41" s="12" t="s">
        <v>104</v>
      </c>
      <c r="F41" s="12" t="s">
        <v>99</v>
      </c>
      <c r="G41" s="15">
        <v>1</v>
      </c>
      <c r="H41" s="24">
        <v>3999</v>
      </c>
      <c r="I41" s="12"/>
      <c r="J41" s="24">
        <f t="shared" si="2"/>
        <v>3999</v>
      </c>
      <c r="K41" s="10"/>
    </row>
    <row r="42" spans="1:11" s="1" customFormat="1" ht="35.25" customHeight="1" x14ac:dyDescent="0.25">
      <c r="A42" s="27">
        <v>35</v>
      </c>
      <c r="B42" s="27">
        <v>1014</v>
      </c>
      <c r="C42" s="12" t="s">
        <v>105</v>
      </c>
      <c r="D42" s="12" t="s">
        <v>106</v>
      </c>
      <c r="E42" s="12" t="s">
        <v>107</v>
      </c>
      <c r="F42" s="12" t="s">
        <v>99</v>
      </c>
      <c r="G42" s="15">
        <v>1</v>
      </c>
      <c r="H42" s="24">
        <v>5980</v>
      </c>
      <c r="I42" s="16">
        <v>747.45</v>
      </c>
      <c r="J42" s="24">
        <f t="shared" si="2"/>
        <v>5232.55</v>
      </c>
      <c r="K42" s="18">
        <v>10</v>
      </c>
    </row>
    <row r="43" spans="1:11" s="1" customFormat="1" ht="22.9" customHeight="1" x14ac:dyDescent="0.25">
      <c r="A43" s="27">
        <v>36</v>
      </c>
      <c r="B43" s="27">
        <v>1014</v>
      </c>
      <c r="C43" s="12" t="s">
        <v>108</v>
      </c>
      <c r="D43" s="12" t="s">
        <v>100</v>
      </c>
      <c r="E43" s="12" t="s">
        <v>109</v>
      </c>
      <c r="F43" s="12" t="s">
        <v>99</v>
      </c>
      <c r="G43" s="15">
        <v>1</v>
      </c>
      <c r="H43" s="16">
        <v>206</v>
      </c>
      <c r="I43" s="16">
        <v>206</v>
      </c>
      <c r="J43" s="24">
        <f t="shared" si="2"/>
        <v>0</v>
      </c>
      <c r="K43" s="18">
        <v>10</v>
      </c>
    </row>
    <row r="44" spans="1:11" s="1" customFormat="1" ht="22.9" customHeight="1" x14ac:dyDescent="0.25">
      <c r="A44" s="27">
        <v>37</v>
      </c>
      <c r="B44" s="27">
        <v>1014</v>
      </c>
      <c r="C44" s="12" t="s">
        <v>110</v>
      </c>
      <c r="D44" s="12" t="s">
        <v>27</v>
      </c>
      <c r="E44" s="12" t="s">
        <v>111</v>
      </c>
      <c r="F44" s="12" t="s">
        <v>99</v>
      </c>
      <c r="G44" s="15">
        <v>1</v>
      </c>
      <c r="H44" s="24">
        <v>7950</v>
      </c>
      <c r="I44" s="16">
        <v>397.5</v>
      </c>
      <c r="J44" s="24">
        <f t="shared" si="2"/>
        <v>7552.5</v>
      </c>
      <c r="K44" s="18">
        <v>5</v>
      </c>
    </row>
    <row r="45" spans="1:11" s="1" customFormat="1" ht="22.9" customHeight="1" x14ac:dyDescent="0.25">
      <c r="A45" s="27">
        <v>38</v>
      </c>
      <c r="B45" s="27">
        <v>1014</v>
      </c>
      <c r="C45" s="12" t="s">
        <v>112</v>
      </c>
      <c r="D45" s="12" t="s">
        <v>113</v>
      </c>
      <c r="E45" s="12" t="s">
        <v>114</v>
      </c>
      <c r="F45" s="12" t="s">
        <v>99</v>
      </c>
      <c r="G45" s="15">
        <v>1</v>
      </c>
      <c r="H45" s="16">
        <v>220</v>
      </c>
      <c r="I45" s="16">
        <v>220</v>
      </c>
      <c r="J45" s="24">
        <f t="shared" si="2"/>
        <v>0</v>
      </c>
      <c r="K45" s="18">
        <v>10</v>
      </c>
    </row>
    <row r="46" spans="1:11" s="1" customFormat="1" ht="22.9" customHeight="1" x14ac:dyDescent="0.25">
      <c r="A46" s="27">
        <v>39</v>
      </c>
      <c r="B46" s="27">
        <v>1014</v>
      </c>
      <c r="C46" s="12" t="s">
        <v>312</v>
      </c>
      <c r="D46" s="14">
        <v>42005</v>
      </c>
      <c r="E46" s="12">
        <v>104822</v>
      </c>
      <c r="F46" s="12" t="s">
        <v>313</v>
      </c>
      <c r="G46" s="15">
        <v>1</v>
      </c>
      <c r="H46" s="16">
        <v>2455</v>
      </c>
      <c r="I46" s="16">
        <v>873.42</v>
      </c>
      <c r="J46" s="24">
        <f t="shared" si="2"/>
        <v>1581.58</v>
      </c>
      <c r="K46" s="18">
        <v>10</v>
      </c>
    </row>
    <row r="47" spans="1:11" s="1" customFormat="1" ht="22.9" customHeight="1" x14ac:dyDescent="0.25">
      <c r="A47" s="27"/>
      <c r="B47" s="27"/>
      <c r="C47" s="42" t="s">
        <v>123</v>
      </c>
      <c r="D47" s="12"/>
      <c r="E47" s="12"/>
      <c r="F47" s="12"/>
      <c r="G47" s="19">
        <f>SUM(G39:G46)</f>
        <v>8</v>
      </c>
      <c r="H47" s="20">
        <f>SUM(H39:H46)</f>
        <v>35373</v>
      </c>
      <c r="I47" s="20">
        <f>SUM(I39:I46)</f>
        <v>17007.37</v>
      </c>
      <c r="J47" s="11">
        <f t="shared" si="2"/>
        <v>18365.63</v>
      </c>
      <c r="K47" s="18"/>
    </row>
    <row r="48" spans="1:11" s="1" customFormat="1" ht="22.9" customHeight="1" x14ac:dyDescent="0.25">
      <c r="A48" s="27"/>
      <c r="B48" s="27"/>
      <c r="C48" s="54" t="s">
        <v>127</v>
      </c>
      <c r="D48" s="54"/>
      <c r="E48" s="54"/>
      <c r="F48" s="54"/>
      <c r="G48" s="54"/>
      <c r="H48" s="54"/>
      <c r="I48" s="54"/>
      <c r="J48" s="54"/>
      <c r="K48" s="54"/>
    </row>
    <row r="49" spans="1:11" s="1" customFormat="1" ht="22.9" customHeight="1" x14ac:dyDescent="0.25">
      <c r="A49" s="5">
        <v>39</v>
      </c>
      <c r="B49" s="27">
        <v>1014</v>
      </c>
      <c r="C49" s="13" t="s">
        <v>256</v>
      </c>
      <c r="D49" s="14">
        <v>42370</v>
      </c>
      <c r="E49" s="13">
        <v>1014600003</v>
      </c>
      <c r="F49" s="13" t="s">
        <v>120</v>
      </c>
      <c r="G49" s="15">
        <v>1</v>
      </c>
      <c r="H49" s="16">
        <v>810</v>
      </c>
      <c r="I49" s="16">
        <v>794</v>
      </c>
      <c r="J49" s="24">
        <f t="shared" ref="J49:J53" si="3">H49-I49</f>
        <v>16</v>
      </c>
      <c r="K49" s="18">
        <v>10</v>
      </c>
    </row>
    <row r="50" spans="1:11" s="1" customFormat="1" ht="22.9" customHeight="1" x14ac:dyDescent="0.25">
      <c r="A50" s="5">
        <v>40</v>
      </c>
      <c r="B50" s="27">
        <v>1014</v>
      </c>
      <c r="C50" s="13" t="s">
        <v>257</v>
      </c>
      <c r="D50" s="14">
        <v>42370</v>
      </c>
      <c r="E50" s="13">
        <v>1014600004</v>
      </c>
      <c r="F50" s="13" t="s">
        <v>120</v>
      </c>
      <c r="G50" s="15">
        <v>1</v>
      </c>
      <c r="H50" s="16">
        <v>2729.75</v>
      </c>
      <c r="I50" s="16">
        <v>2183.5</v>
      </c>
      <c r="J50" s="24">
        <f t="shared" si="3"/>
        <v>546.25</v>
      </c>
      <c r="K50" s="17">
        <v>10</v>
      </c>
    </row>
    <row r="51" spans="1:11" s="1" customFormat="1" ht="22.9" customHeight="1" x14ac:dyDescent="0.25">
      <c r="A51" s="27">
        <v>41</v>
      </c>
      <c r="B51" s="27">
        <v>1014</v>
      </c>
      <c r="C51" s="13" t="s">
        <v>258</v>
      </c>
      <c r="D51" s="14">
        <v>40909</v>
      </c>
      <c r="E51" s="13">
        <v>1014600005</v>
      </c>
      <c r="F51" s="13" t="s">
        <v>120</v>
      </c>
      <c r="G51" s="15">
        <v>1</v>
      </c>
      <c r="H51" s="16">
        <v>3270</v>
      </c>
      <c r="I51" s="16">
        <v>2470</v>
      </c>
      <c r="J51" s="24">
        <f t="shared" si="3"/>
        <v>800</v>
      </c>
      <c r="K51" s="17">
        <v>10</v>
      </c>
    </row>
    <row r="52" spans="1:11" s="1" customFormat="1" ht="22.9" customHeight="1" x14ac:dyDescent="0.25">
      <c r="A52" s="27">
        <v>42</v>
      </c>
      <c r="B52" s="27">
        <v>1014</v>
      </c>
      <c r="C52" s="13" t="s">
        <v>129</v>
      </c>
      <c r="D52" s="14">
        <v>43371</v>
      </c>
      <c r="E52" s="13">
        <v>1014800001</v>
      </c>
      <c r="F52" s="13" t="s">
        <v>120</v>
      </c>
      <c r="G52" s="15">
        <v>1</v>
      </c>
      <c r="H52" s="16">
        <v>35000</v>
      </c>
      <c r="I52" s="16"/>
      <c r="J52" s="24">
        <f t="shared" si="3"/>
        <v>35000</v>
      </c>
      <c r="K52" s="18">
        <v>10</v>
      </c>
    </row>
    <row r="53" spans="1:11" s="1" customFormat="1" ht="22.9" customHeight="1" x14ac:dyDescent="0.25">
      <c r="A53" s="27"/>
      <c r="B53" s="27"/>
      <c r="C53" s="42" t="s">
        <v>123</v>
      </c>
      <c r="D53" s="12"/>
      <c r="E53" s="12"/>
      <c r="F53" s="12"/>
      <c r="G53" s="19">
        <f>SUM(G49:G52)</f>
        <v>4</v>
      </c>
      <c r="H53" s="20">
        <f t="shared" ref="H53:I53" si="4">SUM(H49:H52)</f>
        <v>41809.75</v>
      </c>
      <c r="I53" s="20">
        <f t="shared" si="4"/>
        <v>5447.5</v>
      </c>
      <c r="J53" s="11">
        <f t="shared" si="3"/>
        <v>36362.25</v>
      </c>
      <c r="K53" s="18"/>
    </row>
    <row r="54" spans="1:11" s="1" customFormat="1" ht="22.9" customHeight="1" x14ac:dyDescent="0.25">
      <c r="A54" s="27"/>
      <c r="B54" s="27"/>
      <c r="C54" s="54" t="s">
        <v>250</v>
      </c>
      <c r="D54" s="54"/>
      <c r="E54" s="54"/>
      <c r="F54" s="54"/>
      <c r="G54" s="54"/>
      <c r="H54" s="54"/>
      <c r="I54" s="54"/>
      <c r="J54" s="54"/>
      <c r="K54" s="54"/>
    </row>
    <row r="55" spans="1:11" s="1" customFormat="1" ht="22.9" customHeight="1" x14ac:dyDescent="0.25">
      <c r="A55" s="5">
        <v>43</v>
      </c>
      <c r="B55" s="27">
        <v>1014</v>
      </c>
      <c r="C55" s="10" t="s">
        <v>9</v>
      </c>
      <c r="D55" s="10" t="s">
        <v>130</v>
      </c>
      <c r="E55" s="10" t="s">
        <v>15</v>
      </c>
      <c r="F55" s="10" t="s">
        <v>120</v>
      </c>
      <c r="G55" s="17">
        <v>1</v>
      </c>
      <c r="H55" s="21">
        <v>351</v>
      </c>
      <c r="I55" s="21">
        <v>351</v>
      </c>
      <c r="J55" s="24">
        <f t="shared" ref="J55:J67" si="5">H55-I55</f>
        <v>0</v>
      </c>
      <c r="K55" s="10" t="s">
        <v>131</v>
      </c>
    </row>
    <row r="56" spans="1:11" s="1" customFormat="1" ht="22.9" customHeight="1" x14ac:dyDescent="0.25">
      <c r="A56" s="5">
        <v>44</v>
      </c>
      <c r="B56" s="27">
        <v>1014</v>
      </c>
      <c r="C56" s="10" t="s">
        <v>132</v>
      </c>
      <c r="D56" s="10" t="s">
        <v>130</v>
      </c>
      <c r="E56" s="10" t="s">
        <v>133</v>
      </c>
      <c r="F56" s="10" t="s">
        <v>120</v>
      </c>
      <c r="G56" s="17">
        <v>1</v>
      </c>
      <c r="H56" s="21">
        <v>1050</v>
      </c>
      <c r="I56" s="21">
        <v>1050</v>
      </c>
      <c r="J56" s="24">
        <f t="shared" si="5"/>
        <v>0</v>
      </c>
      <c r="K56" s="10" t="s">
        <v>134</v>
      </c>
    </row>
    <row r="57" spans="1:11" s="1" customFormat="1" ht="22.9" customHeight="1" x14ac:dyDescent="0.25">
      <c r="A57" s="5">
        <v>45</v>
      </c>
      <c r="B57" s="27">
        <v>1014</v>
      </c>
      <c r="C57" s="10" t="s">
        <v>132</v>
      </c>
      <c r="D57" s="10" t="s">
        <v>130</v>
      </c>
      <c r="E57" s="10" t="s">
        <v>135</v>
      </c>
      <c r="F57" s="10" t="s">
        <v>120</v>
      </c>
      <c r="G57" s="17">
        <v>1</v>
      </c>
      <c r="H57" s="21">
        <v>1050</v>
      </c>
      <c r="I57" s="21">
        <v>1050</v>
      </c>
      <c r="J57" s="24">
        <f t="shared" si="5"/>
        <v>0</v>
      </c>
      <c r="K57" s="10" t="s">
        <v>134</v>
      </c>
    </row>
    <row r="58" spans="1:11" s="1" customFormat="1" ht="22.9" customHeight="1" x14ac:dyDescent="0.25">
      <c r="A58" s="5">
        <v>46</v>
      </c>
      <c r="B58" s="27">
        <v>1014</v>
      </c>
      <c r="C58" s="10" t="s">
        <v>136</v>
      </c>
      <c r="D58" s="10" t="s">
        <v>130</v>
      </c>
      <c r="E58" s="10" t="s">
        <v>137</v>
      </c>
      <c r="F58" s="10" t="s">
        <v>120</v>
      </c>
      <c r="G58" s="17">
        <v>1</v>
      </c>
      <c r="H58" s="21">
        <v>1059</v>
      </c>
      <c r="I58" s="21">
        <v>1059</v>
      </c>
      <c r="J58" s="24">
        <f t="shared" si="5"/>
        <v>0</v>
      </c>
      <c r="K58" s="10" t="s">
        <v>134</v>
      </c>
    </row>
    <row r="59" spans="1:11" s="1" customFormat="1" ht="22.9" customHeight="1" x14ac:dyDescent="0.25">
      <c r="A59" s="5">
        <v>47</v>
      </c>
      <c r="B59" s="27">
        <v>1014</v>
      </c>
      <c r="C59" s="10" t="s">
        <v>136</v>
      </c>
      <c r="D59" s="10" t="s">
        <v>130</v>
      </c>
      <c r="E59" s="10" t="s">
        <v>138</v>
      </c>
      <c r="F59" s="10" t="s">
        <v>120</v>
      </c>
      <c r="G59" s="17">
        <v>1</v>
      </c>
      <c r="H59" s="21">
        <v>1059</v>
      </c>
      <c r="I59" s="21">
        <v>1059</v>
      </c>
      <c r="J59" s="24">
        <f t="shared" si="5"/>
        <v>0</v>
      </c>
      <c r="K59" s="10" t="s">
        <v>134</v>
      </c>
    </row>
    <row r="60" spans="1:11" s="1" customFormat="1" ht="22.9" customHeight="1" x14ac:dyDescent="0.25">
      <c r="A60" s="5">
        <v>48</v>
      </c>
      <c r="B60" s="27">
        <v>1014</v>
      </c>
      <c r="C60" s="10" t="s">
        <v>139</v>
      </c>
      <c r="D60" s="10" t="s">
        <v>130</v>
      </c>
      <c r="E60" s="10" t="s">
        <v>140</v>
      </c>
      <c r="F60" s="10" t="s">
        <v>120</v>
      </c>
      <c r="G60" s="17">
        <v>1</v>
      </c>
      <c r="H60" s="21">
        <v>1174</v>
      </c>
      <c r="I60" s="21">
        <v>1174</v>
      </c>
      <c r="J60" s="24">
        <f t="shared" si="5"/>
        <v>0</v>
      </c>
      <c r="K60" s="10" t="s">
        <v>134</v>
      </c>
    </row>
    <row r="61" spans="1:11" s="1" customFormat="1" ht="22.9" customHeight="1" x14ac:dyDescent="0.25">
      <c r="A61" s="5">
        <v>49</v>
      </c>
      <c r="B61" s="27">
        <v>1014</v>
      </c>
      <c r="C61" s="10" t="s">
        <v>139</v>
      </c>
      <c r="D61" s="10" t="s">
        <v>130</v>
      </c>
      <c r="E61" s="10" t="s">
        <v>141</v>
      </c>
      <c r="F61" s="10" t="s">
        <v>120</v>
      </c>
      <c r="G61" s="17">
        <v>1</v>
      </c>
      <c r="H61" s="21">
        <v>1174</v>
      </c>
      <c r="I61" s="21">
        <v>1174</v>
      </c>
      <c r="J61" s="24">
        <f t="shared" si="5"/>
        <v>0</v>
      </c>
      <c r="K61" s="10" t="s">
        <v>134</v>
      </c>
    </row>
    <row r="62" spans="1:11" s="1" customFormat="1" ht="22.9" customHeight="1" x14ac:dyDescent="0.25">
      <c r="A62" s="5">
        <v>50</v>
      </c>
      <c r="B62" s="27">
        <v>1014</v>
      </c>
      <c r="C62" s="10" t="s">
        <v>139</v>
      </c>
      <c r="D62" s="10" t="s">
        <v>130</v>
      </c>
      <c r="E62" s="10" t="s">
        <v>142</v>
      </c>
      <c r="F62" s="10" t="s">
        <v>120</v>
      </c>
      <c r="G62" s="17">
        <v>1</v>
      </c>
      <c r="H62" s="21">
        <v>1174</v>
      </c>
      <c r="I62" s="21">
        <v>1174</v>
      </c>
      <c r="J62" s="24">
        <f t="shared" si="5"/>
        <v>0</v>
      </c>
      <c r="K62" s="10" t="s">
        <v>134</v>
      </c>
    </row>
    <row r="63" spans="1:11" s="1" customFormat="1" ht="22.9" customHeight="1" x14ac:dyDescent="0.25">
      <c r="A63" s="5">
        <v>51</v>
      </c>
      <c r="B63" s="27">
        <v>1014</v>
      </c>
      <c r="C63" s="10" t="s">
        <v>143</v>
      </c>
      <c r="D63" s="10" t="s">
        <v>130</v>
      </c>
      <c r="E63" s="10" t="s">
        <v>144</v>
      </c>
      <c r="F63" s="10" t="s">
        <v>120</v>
      </c>
      <c r="G63" s="17">
        <v>1</v>
      </c>
      <c r="H63" s="21">
        <v>1173</v>
      </c>
      <c r="I63" s="21">
        <v>1173</v>
      </c>
      <c r="J63" s="24">
        <f t="shared" si="5"/>
        <v>0</v>
      </c>
      <c r="K63" s="10" t="s">
        <v>134</v>
      </c>
    </row>
    <row r="64" spans="1:11" s="1" customFormat="1" ht="22.9" customHeight="1" x14ac:dyDescent="0.25">
      <c r="A64" s="5">
        <v>52</v>
      </c>
      <c r="B64" s="27">
        <v>1014</v>
      </c>
      <c r="C64" s="10" t="s">
        <v>145</v>
      </c>
      <c r="D64" s="10" t="s">
        <v>130</v>
      </c>
      <c r="E64" s="10" t="s">
        <v>146</v>
      </c>
      <c r="F64" s="10" t="s">
        <v>120</v>
      </c>
      <c r="G64" s="17">
        <v>1</v>
      </c>
      <c r="H64" s="21">
        <v>3332</v>
      </c>
      <c r="I64" s="21">
        <v>2331.4</v>
      </c>
      <c r="J64" s="24">
        <f t="shared" si="5"/>
        <v>1000.5999999999999</v>
      </c>
      <c r="K64" s="10" t="s">
        <v>134</v>
      </c>
    </row>
    <row r="65" spans="1:11" s="1" customFormat="1" ht="22.9" customHeight="1" x14ac:dyDescent="0.25">
      <c r="A65" s="5">
        <v>53</v>
      </c>
      <c r="B65" s="27">
        <v>1014</v>
      </c>
      <c r="C65" s="10" t="s">
        <v>147</v>
      </c>
      <c r="D65" s="10" t="s">
        <v>130</v>
      </c>
      <c r="E65" s="10" t="s">
        <v>148</v>
      </c>
      <c r="F65" s="10" t="s">
        <v>120</v>
      </c>
      <c r="G65" s="17">
        <v>1</v>
      </c>
      <c r="H65" s="21">
        <v>574</v>
      </c>
      <c r="I65" s="21">
        <v>574</v>
      </c>
      <c r="J65" s="24">
        <f t="shared" si="5"/>
        <v>0</v>
      </c>
      <c r="K65" s="10" t="s">
        <v>134</v>
      </c>
    </row>
    <row r="66" spans="1:11" s="1" customFormat="1" ht="22.9" customHeight="1" x14ac:dyDescent="0.25">
      <c r="A66" s="5">
        <v>54</v>
      </c>
      <c r="B66" s="27">
        <v>1014</v>
      </c>
      <c r="C66" s="10" t="s">
        <v>149</v>
      </c>
      <c r="D66" s="10" t="s">
        <v>130</v>
      </c>
      <c r="E66" s="10" t="s">
        <v>150</v>
      </c>
      <c r="F66" s="10" t="s">
        <v>120</v>
      </c>
      <c r="G66" s="17">
        <v>1</v>
      </c>
      <c r="H66" s="21">
        <v>1405</v>
      </c>
      <c r="I66" s="21">
        <v>1405</v>
      </c>
      <c r="J66" s="24">
        <f t="shared" si="5"/>
        <v>0</v>
      </c>
      <c r="K66" s="10" t="s">
        <v>134</v>
      </c>
    </row>
    <row r="67" spans="1:11" s="1" customFormat="1" ht="22.9" customHeight="1" x14ac:dyDescent="0.25">
      <c r="A67" s="5"/>
      <c r="B67" s="27"/>
      <c r="C67" s="42" t="s">
        <v>123</v>
      </c>
      <c r="D67" s="10"/>
      <c r="E67" s="10"/>
      <c r="F67" s="10"/>
      <c r="G67" s="48">
        <f>SUM(G55:G66)</f>
        <v>12</v>
      </c>
      <c r="H67" s="22">
        <f t="shared" ref="H67:I67" si="6">SUM(H55:H66)</f>
        <v>14575</v>
      </c>
      <c r="I67" s="22">
        <f t="shared" si="6"/>
        <v>13574.4</v>
      </c>
      <c r="J67" s="11">
        <f t="shared" si="5"/>
        <v>1000.6000000000004</v>
      </c>
      <c r="K67" s="10"/>
    </row>
    <row r="68" spans="1:11" s="1" customFormat="1" ht="22.9" customHeight="1" x14ac:dyDescent="0.25">
      <c r="A68" s="5"/>
      <c r="B68" s="27"/>
      <c r="C68" s="54" t="s">
        <v>251</v>
      </c>
      <c r="D68" s="54"/>
      <c r="E68" s="54"/>
      <c r="F68" s="54"/>
      <c r="G68" s="54"/>
      <c r="H68" s="54"/>
      <c r="I68" s="54"/>
      <c r="J68" s="54"/>
      <c r="K68" s="54"/>
    </row>
    <row r="69" spans="1:11" s="1" customFormat="1" ht="22.9" customHeight="1" x14ac:dyDescent="0.25">
      <c r="A69" s="27">
        <v>55</v>
      </c>
      <c r="B69" s="27">
        <v>1014</v>
      </c>
      <c r="C69" s="10" t="s">
        <v>252</v>
      </c>
      <c r="D69" s="10" t="s">
        <v>151</v>
      </c>
      <c r="E69" s="10" t="s">
        <v>152</v>
      </c>
      <c r="F69" s="10" t="s">
        <v>120</v>
      </c>
      <c r="G69" s="17">
        <v>2</v>
      </c>
      <c r="H69" s="21">
        <v>3940</v>
      </c>
      <c r="I69" s="21">
        <v>3940</v>
      </c>
      <c r="J69" s="24">
        <f t="shared" ref="J69:J89" si="7">H69-I69</f>
        <v>0</v>
      </c>
      <c r="K69" s="17">
        <v>10</v>
      </c>
    </row>
    <row r="70" spans="1:11" s="1" customFormat="1" ht="22.9" customHeight="1" x14ac:dyDescent="0.25">
      <c r="A70" s="27">
        <v>56</v>
      </c>
      <c r="B70" s="27">
        <v>1014</v>
      </c>
      <c r="C70" s="10" t="s">
        <v>259</v>
      </c>
      <c r="D70" s="10" t="s">
        <v>153</v>
      </c>
      <c r="E70" s="10" t="s">
        <v>154</v>
      </c>
      <c r="F70" s="10" t="s">
        <v>120</v>
      </c>
      <c r="G70" s="17">
        <v>1</v>
      </c>
      <c r="H70" s="21">
        <v>520</v>
      </c>
      <c r="I70" s="21">
        <v>520</v>
      </c>
      <c r="J70" s="24">
        <f t="shared" si="7"/>
        <v>0</v>
      </c>
      <c r="K70" s="17">
        <v>10</v>
      </c>
    </row>
    <row r="71" spans="1:11" s="1" customFormat="1" ht="22.9" customHeight="1" x14ac:dyDescent="0.25">
      <c r="A71" s="27">
        <v>57</v>
      </c>
      <c r="B71" s="27">
        <v>1014</v>
      </c>
      <c r="C71" s="10" t="s">
        <v>260</v>
      </c>
      <c r="D71" s="10" t="s">
        <v>155</v>
      </c>
      <c r="E71" s="10" t="s">
        <v>156</v>
      </c>
      <c r="F71" s="10" t="s">
        <v>120</v>
      </c>
      <c r="G71" s="17">
        <v>1</v>
      </c>
      <c r="H71" s="21">
        <v>2400</v>
      </c>
      <c r="I71" s="21">
        <v>2400</v>
      </c>
      <c r="J71" s="24">
        <f t="shared" si="7"/>
        <v>0</v>
      </c>
      <c r="K71" s="17">
        <v>10</v>
      </c>
    </row>
    <row r="72" spans="1:11" s="1" customFormat="1" ht="33" customHeight="1" x14ac:dyDescent="0.25">
      <c r="A72" s="27">
        <v>58</v>
      </c>
      <c r="B72" s="27">
        <v>1014</v>
      </c>
      <c r="C72" s="12" t="s">
        <v>261</v>
      </c>
      <c r="D72" s="10" t="s">
        <v>157</v>
      </c>
      <c r="E72" s="10" t="s">
        <v>158</v>
      </c>
      <c r="F72" s="10" t="s">
        <v>120</v>
      </c>
      <c r="G72" s="17">
        <v>1</v>
      </c>
      <c r="H72" s="21">
        <v>18690</v>
      </c>
      <c r="I72" s="16">
        <v>13550.25</v>
      </c>
      <c r="J72" s="24">
        <f t="shared" si="7"/>
        <v>5139.75</v>
      </c>
      <c r="K72" s="17">
        <v>10</v>
      </c>
    </row>
    <row r="73" spans="1:11" s="1" customFormat="1" ht="22.9" customHeight="1" x14ac:dyDescent="0.25">
      <c r="A73" s="27">
        <v>59</v>
      </c>
      <c r="B73" s="27">
        <v>1014</v>
      </c>
      <c r="C73" s="10" t="s">
        <v>159</v>
      </c>
      <c r="D73" s="10" t="s">
        <v>160</v>
      </c>
      <c r="E73" s="10" t="s">
        <v>161</v>
      </c>
      <c r="F73" s="10" t="s">
        <v>120</v>
      </c>
      <c r="G73" s="17">
        <v>1</v>
      </c>
      <c r="H73" s="21">
        <v>24960</v>
      </c>
      <c r="I73" s="21"/>
      <c r="J73" s="24">
        <f t="shared" si="7"/>
        <v>24960</v>
      </c>
      <c r="K73" s="10"/>
    </row>
    <row r="74" spans="1:11" s="1" customFormat="1" ht="22.9" customHeight="1" x14ac:dyDescent="0.25">
      <c r="A74" s="27">
        <v>60</v>
      </c>
      <c r="B74" s="27">
        <v>1014</v>
      </c>
      <c r="C74" s="10" t="s">
        <v>262</v>
      </c>
      <c r="D74" s="10" t="s">
        <v>162</v>
      </c>
      <c r="E74" s="10" t="s">
        <v>163</v>
      </c>
      <c r="F74" s="10" t="s">
        <v>120</v>
      </c>
      <c r="G74" s="17">
        <v>1</v>
      </c>
      <c r="H74" s="21">
        <v>6166.67</v>
      </c>
      <c r="I74" s="21">
        <v>5087.6099999999997</v>
      </c>
      <c r="J74" s="24">
        <f t="shared" si="7"/>
        <v>1079.0600000000004</v>
      </c>
      <c r="K74" s="17">
        <v>10</v>
      </c>
    </row>
    <row r="75" spans="1:11" s="1" customFormat="1" ht="22.9" customHeight="1" x14ac:dyDescent="0.25">
      <c r="A75" s="27">
        <v>61</v>
      </c>
      <c r="B75" s="27">
        <v>1014</v>
      </c>
      <c r="C75" s="10" t="s">
        <v>262</v>
      </c>
      <c r="D75" s="10" t="s">
        <v>162</v>
      </c>
      <c r="E75" s="10" t="s">
        <v>164</v>
      </c>
      <c r="F75" s="10" t="s">
        <v>120</v>
      </c>
      <c r="G75" s="17">
        <v>1</v>
      </c>
      <c r="H75" s="21">
        <v>6166.67</v>
      </c>
      <c r="I75" s="21">
        <v>5087.6099999999997</v>
      </c>
      <c r="J75" s="24">
        <f t="shared" si="7"/>
        <v>1079.0600000000004</v>
      </c>
      <c r="K75" s="17">
        <v>10</v>
      </c>
    </row>
    <row r="76" spans="1:11" s="1" customFormat="1" ht="22.9" customHeight="1" x14ac:dyDescent="0.25">
      <c r="A76" s="27">
        <v>62</v>
      </c>
      <c r="B76" s="27">
        <v>1014</v>
      </c>
      <c r="C76" s="10" t="s">
        <v>263</v>
      </c>
      <c r="D76" s="10" t="s">
        <v>151</v>
      </c>
      <c r="E76" s="10" t="s">
        <v>165</v>
      </c>
      <c r="F76" s="10" t="s">
        <v>120</v>
      </c>
      <c r="G76" s="17">
        <v>1</v>
      </c>
      <c r="H76" s="21">
        <v>2135</v>
      </c>
      <c r="I76" s="21">
        <v>2135</v>
      </c>
      <c r="J76" s="24">
        <f t="shared" si="7"/>
        <v>0</v>
      </c>
      <c r="K76" s="17">
        <v>10</v>
      </c>
    </row>
    <row r="77" spans="1:11" s="1" customFormat="1" ht="22.9" customHeight="1" x14ac:dyDescent="0.25">
      <c r="A77" s="27">
        <v>63</v>
      </c>
      <c r="B77" s="27">
        <v>1014</v>
      </c>
      <c r="C77" s="10" t="s">
        <v>264</v>
      </c>
      <c r="D77" s="10" t="s">
        <v>153</v>
      </c>
      <c r="E77" s="10" t="s">
        <v>166</v>
      </c>
      <c r="F77" s="10" t="s">
        <v>120</v>
      </c>
      <c r="G77" s="17">
        <v>3</v>
      </c>
      <c r="H77" s="21">
        <v>1152</v>
      </c>
      <c r="I77" s="21">
        <v>1152</v>
      </c>
      <c r="J77" s="24">
        <f t="shared" si="7"/>
        <v>0</v>
      </c>
      <c r="K77" s="17">
        <v>10</v>
      </c>
    </row>
    <row r="78" spans="1:11" s="1" customFormat="1" ht="22.9" customHeight="1" x14ac:dyDescent="0.25">
      <c r="A78" s="27">
        <v>64</v>
      </c>
      <c r="B78" s="27">
        <v>1014</v>
      </c>
      <c r="C78" s="10" t="s">
        <v>265</v>
      </c>
      <c r="D78" s="10" t="s">
        <v>162</v>
      </c>
      <c r="E78" s="10" t="s">
        <v>167</v>
      </c>
      <c r="F78" s="10" t="s">
        <v>120</v>
      </c>
      <c r="G78" s="17">
        <v>1</v>
      </c>
      <c r="H78" s="21">
        <v>7500</v>
      </c>
      <c r="I78" s="21">
        <v>5512.5</v>
      </c>
      <c r="J78" s="24">
        <f t="shared" si="7"/>
        <v>1987.5</v>
      </c>
      <c r="K78" s="17">
        <v>10</v>
      </c>
    </row>
    <row r="79" spans="1:11" s="1" customFormat="1" ht="22.9" customHeight="1" x14ac:dyDescent="0.25">
      <c r="A79" s="27">
        <v>65</v>
      </c>
      <c r="B79" s="27">
        <v>1014</v>
      </c>
      <c r="C79" s="10" t="s">
        <v>266</v>
      </c>
      <c r="D79" s="10" t="s">
        <v>168</v>
      </c>
      <c r="E79" s="10" t="s">
        <v>169</v>
      </c>
      <c r="F79" s="10" t="s">
        <v>120</v>
      </c>
      <c r="G79" s="17">
        <v>1</v>
      </c>
      <c r="H79" s="21">
        <v>18700</v>
      </c>
      <c r="I79" s="16">
        <v>13557.21</v>
      </c>
      <c r="J79" s="24">
        <f t="shared" si="7"/>
        <v>5142.7900000000009</v>
      </c>
      <c r="K79" s="17">
        <v>10</v>
      </c>
    </row>
    <row r="80" spans="1:11" s="1" customFormat="1" ht="22.9" customHeight="1" x14ac:dyDescent="0.25">
      <c r="A80" s="27">
        <v>66</v>
      </c>
      <c r="B80" s="27">
        <v>1014</v>
      </c>
      <c r="C80" s="10" t="s">
        <v>267</v>
      </c>
      <c r="D80" s="10" t="s">
        <v>170</v>
      </c>
      <c r="E80" s="10" t="s">
        <v>171</v>
      </c>
      <c r="F80" s="10" t="s">
        <v>120</v>
      </c>
      <c r="G80" s="17">
        <v>1</v>
      </c>
      <c r="H80" s="21">
        <v>584</v>
      </c>
      <c r="I80" s="21">
        <v>584</v>
      </c>
      <c r="J80" s="24">
        <f t="shared" si="7"/>
        <v>0</v>
      </c>
      <c r="K80" s="17">
        <v>10</v>
      </c>
    </row>
    <row r="81" spans="1:11" s="1" customFormat="1" ht="22.9" customHeight="1" x14ac:dyDescent="0.25">
      <c r="A81" s="27">
        <v>67</v>
      </c>
      <c r="B81" s="27">
        <v>1014</v>
      </c>
      <c r="C81" s="10" t="s">
        <v>268</v>
      </c>
      <c r="D81" s="10" t="s">
        <v>151</v>
      </c>
      <c r="E81" s="10" t="s">
        <v>172</v>
      </c>
      <c r="F81" s="10" t="s">
        <v>120</v>
      </c>
      <c r="G81" s="17">
        <v>1</v>
      </c>
      <c r="H81" s="21">
        <v>2615</v>
      </c>
      <c r="I81" s="21">
        <v>2615</v>
      </c>
      <c r="J81" s="24">
        <f t="shared" si="7"/>
        <v>0</v>
      </c>
      <c r="K81" s="17">
        <v>10</v>
      </c>
    </row>
    <row r="82" spans="1:11" s="1" customFormat="1" ht="22.9" customHeight="1" x14ac:dyDescent="0.25">
      <c r="A82" s="27">
        <v>68</v>
      </c>
      <c r="B82" s="27">
        <v>1014</v>
      </c>
      <c r="C82" s="10" t="s">
        <v>269</v>
      </c>
      <c r="D82" s="10" t="s">
        <v>173</v>
      </c>
      <c r="E82" s="10" t="s">
        <v>174</v>
      </c>
      <c r="F82" s="10" t="s">
        <v>120</v>
      </c>
      <c r="G82" s="17">
        <v>1</v>
      </c>
      <c r="H82" s="21">
        <v>12000</v>
      </c>
      <c r="I82" s="21"/>
      <c r="J82" s="24">
        <f t="shared" si="7"/>
        <v>12000</v>
      </c>
      <c r="K82" s="10"/>
    </row>
    <row r="83" spans="1:11" s="1" customFormat="1" ht="22.9" customHeight="1" x14ac:dyDescent="0.25">
      <c r="A83" s="27">
        <v>69</v>
      </c>
      <c r="B83" s="27">
        <v>1014</v>
      </c>
      <c r="C83" s="10" t="s">
        <v>270</v>
      </c>
      <c r="D83" s="10" t="s">
        <v>175</v>
      </c>
      <c r="E83" s="10" t="s">
        <v>176</v>
      </c>
      <c r="F83" s="10" t="s">
        <v>120</v>
      </c>
      <c r="G83" s="17">
        <v>1</v>
      </c>
      <c r="H83" s="21">
        <v>650</v>
      </c>
      <c r="I83" s="21">
        <v>650</v>
      </c>
      <c r="J83" s="24">
        <f t="shared" si="7"/>
        <v>0</v>
      </c>
      <c r="K83" s="17">
        <v>10</v>
      </c>
    </row>
    <row r="84" spans="1:11" s="1" customFormat="1" ht="22.9" customHeight="1" x14ac:dyDescent="0.25">
      <c r="A84" s="27">
        <v>70</v>
      </c>
      <c r="B84" s="27">
        <v>1014</v>
      </c>
      <c r="C84" s="10" t="s">
        <v>271</v>
      </c>
      <c r="D84" s="10" t="s">
        <v>157</v>
      </c>
      <c r="E84" s="10" t="s">
        <v>177</v>
      </c>
      <c r="F84" s="10" t="s">
        <v>120</v>
      </c>
      <c r="G84" s="17">
        <v>1</v>
      </c>
      <c r="H84" s="21">
        <v>13100</v>
      </c>
      <c r="I84" s="21">
        <v>9497.7900000000009</v>
      </c>
      <c r="J84" s="24">
        <f t="shared" si="7"/>
        <v>3602.2099999999991</v>
      </c>
      <c r="K84" s="17">
        <v>10</v>
      </c>
    </row>
    <row r="85" spans="1:11" s="1" customFormat="1" ht="22.9" customHeight="1" x14ac:dyDescent="0.25">
      <c r="A85" s="27">
        <v>71</v>
      </c>
      <c r="B85" s="27">
        <v>1014</v>
      </c>
      <c r="C85" s="10" t="s">
        <v>272</v>
      </c>
      <c r="D85" s="10" t="s">
        <v>178</v>
      </c>
      <c r="E85" s="10" t="s">
        <v>179</v>
      </c>
      <c r="F85" s="10" t="s">
        <v>120</v>
      </c>
      <c r="G85" s="17">
        <v>1</v>
      </c>
      <c r="H85" s="21">
        <v>42828</v>
      </c>
      <c r="I85" s="21">
        <v>6424.2</v>
      </c>
      <c r="J85" s="24">
        <f t="shared" si="7"/>
        <v>36403.800000000003</v>
      </c>
      <c r="K85" s="17">
        <v>10</v>
      </c>
    </row>
    <row r="86" spans="1:11" s="1" customFormat="1" ht="22.9" customHeight="1" x14ac:dyDescent="0.25">
      <c r="A86" s="27">
        <v>72</v>
      </c>
      <c r="B86" s="27">
        <v>1014</v>
      </c>
      <c r="C86" s="10" t="s">
        <v>272</v>
      </c>
      <c r="D86" s="10" t="s">
        <v>178</v>
      </c>
      <c r="E86" s="10" t="s">
        <v>180</v>
      </c>
      <c r="F86" s="10" t="s">
        <v>120</v>
      </c>
      <c r="G86" s="17">
        <v>1</v>
      </c>
      <c r="H86" s="21">
        <v>42828</v>
      </c>
      <c r="I86" s="21">
        <v>6424.2</v>
      </c>
      <c r="J86" s="24">
        <f t="shared" si="7"/>
        <v>36403.800000000003</v>
      </c>
      <c r="K86" s="17">
        <v>10</v>
      </c>
    </row>
    <row r="87" spans="1:11" s="1" customFormat="1" ht="22.9" customHeight="1" x14ac:dyDescent="0.25">
      <c r="A87" s="27">
        <v>73</v>
      </c>
      <c r="B87" s="27">
        <v>1014</v>
      </c>
      <c r="C87" s="10" t="s">
        <v>13</v>
      </c>
      <c r="D87" s="10" t="s">
        <v>178</v>
      </c>
      <c r="E87" s="10" t="s">
        <v>181</v>
      </c>
      <c r="F87" s="10" t="s">
        <v>120</v>
      </c>
      <c r="G87" s="17">
        <v>1</v>
      </c>
      <c r="H87" s="21">
        <v>46499</v>
      </c>
      <c r="I87" s="21">
        <v>6974.82</v>
      </c>
      <c r="J87" s="24">
        <f t="shared" si="7"/>
        <v>39524.18</v>
      </c>
      <c r="K87" s="17">
        <v>10</v>
      </c>
    </row>
    <row r="88" spans="1:11" s="1" customFormat="1" ht="22.9" customHeight="1" x14ac:dyDescent="0.25">
      <c r="A88" s="27">
        <v>74</v>
      </c>
      <c r="B88" s="27">
        <v>1014</v>
      </c>
      <c r="C88" s="10" t="s">
        <v>13</v>
      </c>
      <c r="D88" s="10" t="s">
        <v>178</v>
      </c>
      <c r="E88" s="10" t="s">
        <v>182</v>
      </c>
      <c r="F88" s="10" t="s">
        <v>120</v>
      </c>
      <c r="G88" s="17">
        <v>1</v>
      </c>
      <c r="H88" s="21">
        <v>46499</v>
      </c>
      <c r="I88" s="21">
        <v>6974.82</v>
      </c>
      <c r="J88" s="24">
        <f t="shared" si="7"/>
        <v>39524.18</v>
      </c>
      <c r="K88" s="17">
        <v>10</v>
      </c>
    </row>
    <row r="89" spans="1:11" s="1" customFormat="1" ht="22.9" customHeight="1" x14ac:dyDescent="0.25">
      <c r="A89" s="27"/>
      <c r="B89" s="27"/>
      <c r="C89" s="42" t="s">
        <v>123</v>
      </c>
      <c r="D89" s="12"/>
      <c r="E89" s="12"/>
      <c r="F89" s="12"/>
      <c r="G89" s="19">
        <f>SUM(G69:G88)</f>
        <v>23</v>
      </c>
      <c r="H89" s="20">
        <f>SUM(H69:H88)</f>
        <v>299933.33999999997</v>
      </c>
      <c r="I89" s="20">
        <f>SUM(I69:I88)</f>
        <v>93087.010000000009</v>
      </c>
      <c r="J89" s="11">
        <f t="shared" si="7"/>
        <v>206846.32999999996</v>
      </c>
      <c r="K89" s="18"/>
    </row>
    <row r="90" spans="1:11" s="1" customFormat="1" ht="22.9" customHeight="1" x14ac:dyDescent="0.25">
      <c r="A90" s="27"/>
      <c r="B90" s="27"/>
      <c r="C90" s="53" t="s">
        <v>128</v>
      </c>
      <c r="D90" s="53"/>
      <c r="E90" s="53"/>
      <c r="F90" s="53"/>
      <c r="G90" s="53"/>
      <c r="H90" s="53"/>
      <c r="I90" s="53"/>
      <c r="J90" s="53"/>
      <c r="K90" s="53"/>
    </row>
    <row r="91" spans="1:11" s="1" customFormat="1" ht="22.9" customHeight="1" x14ac:dyDescent="0.25">
      <c r="A91" s="27">
        <v>75</v>
      </c>
      <c r="B91" s="27">
        <v>1014</v>
      </c>
      <c r="C91" s="12" t="s">
        <v>232</v>
      </c>
      <c r="D91" s="12">
        <v>2006</v>
      </c>
      <c r="E91" s="12">
        <v>101460001</v>
      </c>
      <c r="F91" s="12" t="s">
        <v>99</v>
      </c>
      <c r="G91" s="15">
        <v>1</v>
      </c>
      <c r="H91" s="16">
        <v>1609</v>
      </c>
      <c r="I91" s="16">
        <v>1609</v>
      </c>
      <c r="J91" s="24">
        <f t="shared" ref="J91" si="8">H91-I91</f>
        <v>0</v>
      </c>
      <c r="K91" s="18">
        <v>10</v>
      </c>
    </row>
    <row r="92" spans="1:11" s="1" customFormat="1" ht="22.9" customHeight="1" x14ac:dyDescent="0.25">
      <c r="A92" s="27"/>
      <c r="B92" s="27"/>
      <c r="C92" s="25" t="s">
        <v>306</v>
      </c>
      <c r="D92" s="12"/>
      <c r="E92" s="12"/>
      <c r="F92" s="12"/>
      <c r="G92" s="19"/>
      <c r="H92" s="20">
        <f>H37+H47+H53+H67+H89+H91</f>
        <v>549089.99</v>
      </c>
      <c r="I92" s="20">
        <f t="shared" ref="I92:J92" si="9">I37+I47+I53+I67+I89+I91</f>
        <v>164899.27000000002</v>
      </c>
      <c r="J92" s="20">
        <f t="shared" si="9"/>
        <v>384190.71999999997</v>
      </c>
      <c r="K92" s="18"/>
    </row>
    <row r="93" spans="1:11" s="1" customFormat="1" ht="22.9" customHeight="1" x14ac:dyDescent="0.25">
      <c r="A93" s="27"/>
      <c r="B93" s="27"/>
      <c r="C93" s="54" t="s">
        <v>125</v>
      </c>
      <c r="D93" s="54"/>
      <c r="E93" s="54"/>
      <c r="F93" s="54"/>
      <c r="G93" s="54"/>
      <c r="H93" s="54"/>
      <c r="I93" s="54"/>
      <c r="J93" s="54"/>
      <c r="K93" s="54"/>
    </row>
    <row r="94" spans="1:11" s="1" customFormat="1" ht="16.899999999999999" customHeight="1" x14ac:dyDescent="0.25">
      <c r="A94" s="27">
        <v>76</v>
      </c>
      <c r="B94" s="27">
        <v>1016</v>
      </c>
      <c r="C94" s="12" t="s">
        <v>61</v>
      </c>
      <c r="D94" s="12" t="s">
        <v>62</v>
      </c>
      <c r="E94" s="12" t="s">
        <v>63</v>
      </c>
      <c r="F94" s="12" t="s">
        <v>99</v>
      </c>
      <c r="G94" s="15">
        <v>30</v>
      </c>
      <c r="H94" s="24">
        <v>1500</v>
      </c>
      <c r="I94" s="16">
        <v>642.4</v>
      </c>
      <c r="J94" s="24">
        <f t="shared" ref="J94:J112" si="10">H94-I94</f>
        <v>857.6</v>
      </c>
      <c r="K94" s="18">
        <v>10</v>
      </c>
    </row>
    <row r="95" spans="1:11" s="1" customFormat="1" ht="17.45" customHeight="1" x14ac:dyDescent="0.25">
      <c r="A95" s="27">
        <v>77</v>
      </c>
      <c r="B95" s="27">
        <v>1016</v>
      </c>
      <c r="C95" s="12" t="s">
        <v>64</v>
      </c>
      <c r="D95" s="12" t="s">
        <v>65</v>
      </c>
      <c r="E95" s="12" t="s">
        <v>66</v>
      </c>
      <c r="F95" s="12" t="s">
        <v>99</v>
      </c>
      <c r="G95" s="15">
        <v>1</v>
      </c>
      <c r="H95" s="24">
        <v>4440</v>
      </c>
      <c r="I95" s="16">
        <v>444</v>
      </c>
      <c r="J95" s="24">
        <f t="shared" si="10"/>
        <v>3996</v>
      </c>
      <c r="K95" s="18">
        <v>10</v>
      </c>
    </row>
    <row r="96" spans="1:11" s="1" customFormat="1" ht="17.45" customHeight="1" x14ac:dyDescent="0.25">
      <c r="A96" s="27">
        <v>78</v>
      </c>
      <c r="B96" s="27">
        <v>1016</v>
      </c>
      <c r="C96" s="12" t="s">
        <v>67</v>
      </c>
      <c r="D96" s="12" t="s">
        <v>14</v>
      </c>
      <c r="E96" s="12" t="s">
        <v>68</v>
      </c>
      <c r="F96" s="12" t="s">
        <v>99</v>
      </c>
      <c r="G96" s="15">
        <v>1</v>
      </c>
      <c r="H96" s="16">
        <v>5</v>
      </c>
      <c r="I96" s="16">
        <v>4.96</v>
      </c>
      <c r="J96" s="24">
        <f t="shared" si="10"/>
        <v>4.0000000000000036E-2</v>
      </c>
      <c r="K96" s="18">
        <v>10</v>
      </c>
    </row>
    <row r="97" spans="1:11" s="1" customFormat="1" ht="17.45" customHeight="1" x14ac:dyDescent="0.25">
      <c r="A97" s="27">
        <v>79</v>
      </c>
      <c r="B97" s="27">
        <v>1016</v>
      </c>
      <c r="C97" s="12" t="s">
        <v>67</v>
      </c>
      <c r="D97" s="12" t="s">
        <v>14</v>
      </c>
      <c r="E97" s="12" t="s">
        <v>69</v>
      </c>
      <c r="F97" s="12" t="s">
        <v>99</v>
      </c>
      <c r="G97" s="15">
        <v>4</v>
      </c>
      <c r="H97" s="24">
        <v>2364</v>
      </c>
      <c r="I97" s="24">
        <v>1053.28</v>
      </c>
      <c r="J97" s="24">
        <f t="shared" si="10"/>
        <v>1310.72</v>
      </c>
      <c r="K97" s="18">
        <v>10</v>
      </c>
    </row>
    <row r="98" spans="1:11" s="1" customFormat="1" ht="18.600000000000001" customHeight="1" x14ac:dyDescent="0.25">
      <c r="A98" s="27">
        <v>80</v>
      </c>
      <c r="B98" s="27">
        <v>1016</v>
      </c>
      <c r="C98" s="12" t="s">
        <v>67</v>
      </c>
      <c r="D98" s="12" t="s">
        <v>70</v>
      </c>
      <c r="E98" s="12" t="s">
        <v>71</v>
      </c>
      <c r="F98" s="12" t="s">
        <v>99</v>
      </c>
      <c r="G98" s="15">
        <v>1</v>
      </c>
      <c r="H98" s="24">
        <v>1300</v>
      </c>
      <c r="I98" s="16">
        <v>668.92</v>
      </c>
      <c r="J98" s="24">
        <f t="shared" si="10"/>
        <v>631.08000000000004</v>
      </c>
      <c r="K98" s="18">
        <v>10</v>
      </c>
    </row>
    <row r="99" spans="1:11" s="1" customFormat="1" ht="17.45" customHeight="1" x14ac:dyDescent="0.25">
      <c r="A99" s="27">
        <v>81</v>
      </c>
      <c r="B99" s="27">
        <v>1016</v>
      </c>
      <c r="C99" s="12" t="s">
        <v>72</v>
      </c>
      <c r="D99" s="12" t="s">
        <v>65</v>
      </c>
      <c r="E99" s="12" t="s">
        <v>73</v>
      </c>
      <c r="F99" s="12" t="s">
        <v>99</v>
      </c>
      <c r="G99" s="15">
        <v>1</v>
      </c>
      <c r="H99" s="16">
        <v>160</v>
      </c>
      <c r="I99" s="12"/>
      <c r="J99" s="24">
        <f t="shared" si="10"/>
        <v>160</v>
      </c>
      <c r="K99" s="10"/>
    </row>
    <row r="100" spans="1:11" s="1" customFormat="1" ht="16.149999999999999" customHeight="1" x14ac:dyDescent="0.25">
      <c r="A100" s="27">
        <v>82</v>
      </c>
      <c r="B100" s="27">
        <v>1016</v>
      </c>
      <c r="C100" s="12" t="s">
        <v>74</v>
      </c>
      <c r="D100" s="12" t="s">
        <v>14</v>
      </c>
      <c r="E100" s="12" t="s">
        <v>75</v>
      </c>
      <c r="F100" s="12" t="s">
        <v>99</v>
      </c>
      <c r="G100" s="15">
        <v>54</v>
      </c>
      <c r="H100" s="24">
        <v>1674</v>
      </c>
      <c r="I100" s="24">
        <v>1378.96</v>
      </c>
      <c r="J100" s="24">
        <f t="shared" si="10"/>
        <v>295.03999999999996</v>
      </c>
      <c r="K100" s="18">
        <v>10</v>
      </c>
    </row>
    <row r="101" spans="1:11" s="1" customFormat="1" ht="18.600000000000001" customHeight="1" x14ac:dyDescent="0.25">
      <c r="A101" s="27">
        <v>83</v>
      </c>
      <c r="B101" s="27">
        <v>1016</v>
      </c>
      <c r="C101" s="12" t="s">
        <v>76</v>
      </c>
      <c r="D101" s="12" t="s">
        <v>65</v>
      </c>
      <c r="E101" s="12" t="s">
        <v>77</v>
      </c>
      <c r="F101" s="12" t="s">
        <v>99</v>
      </c>
      <c r="G101" s="15">
        <v>1</v>
      </c>
      <c r="H101" s="24">
        <v>1680</v>
      </c>
      <c r="I101" s="16">
        <v>168</v>
      </c>
      <c r="J101" s="24">
        <f t="shared" si="10"/>
        <v>1512</v>
      </c>
      <c r="K101" s="18">
        <v>10</v>
      </c>
    </row>
    <row r="102" spans="1:11" s="1" customFormat="1" ht="18" customHeight="1" x14ac:dyDescent="0.25">
      <c r="A102" s="27">
        <v>84</v>
      </c>
      <c r="B102" s="27">
        <v>1016</v>
      </c>
      <c r="C102" s="12" t="s">
        <v>78</v>
      </c>
      <c r="D102" s="12" t="s">
        <v>10</v>
      </c>
      <c r="E102" s="12" t="s">
        <v>79</v>
      </c>
      <c r="F102" s="12" t="s">
        <v>99</v>
      </c>
      <c r="G102" s="15">
        <v>16</v>
      </c>
      <c r="H102" s="24">
        <v>7120</v>
      </c>
      <c r="I102" s="16">
        <v>831.04</v>
      </c>
      <c r="J102" s="24">
        <f t="shared" si="10"/>
        <v>6288.96</v>
      </c>
      <c r="K102" s="18">
        <v>10</v>
      </c>
    </row>
    <row r="103" spans="1:11" s="1" customFormat="1" ht="16.149999999999999" customHeight="1" x14ac:dyDescent="0.25">
      <c r="A103" s="27">
        <v>85</v>
      </c>
      <c r="B103" s="27">
        <v>1016</v>
      </c>
      <c r="C103" s="12" t="s">
        <v>80</v>
      </c>
      <c r="D103" s="12" t="s">
        <v>10</v>
      </c>
      <c r="E103" s="12" t="s">
        <v>81</v>
      </c>
      <c r="F103" s="12" t="s">
        <v>99</v>
      </c>
      <c r="G103" s="15">
        <v>2</v>
      </c>
      <c r="H103" s="16">
        <v>890</v>
      </c>
      <c r="I103" s="16">
        <v>103.88</v>
      </c>
      <c r="J103" s="24">
        <f t="shared" si="10"/>
        <v>786.12</v>
      </c>
      <c r="K103" s="18">
        <v>10</v>
      </c>
    </row>
    <row r="104" spans="1:11" s="1" customFormat="1" ht="18.600000000000001" customHeight="1" x14ac:dyDescent="0.25">
      <c r="A104" s="27">
        <v>86</v>
      </c>
      <c r="B104" s="27">
        <v>1016</v>
      </c>
      <c r="C104" s="12" t="s">
        <v>82</v>
      </c>
      <c r="D104" s="12" t="s">
        <v>65</v>
      </c>
      <c r="E104" s="12" t="s">
        <v>83</v>
      </c>
      <c r="F104" s="12" t="s">
        <v>99</v>
      </c>
      <c r="G104" s="15">
        <v>3</v>
      </c>
      <c r="H104" s="24">
        <v>1757.99</v>
      </c>
      <c r="I104" s="12"/>
      <c r="J104" s="24">
        <f t="shared" si="10"/>
        <v>1757.99</v>
      </c>
      <c r="K104" s="10"/>
    </row>
    <row r="105" spans="1:11" s="1" customFormat="1" ht="16.5" customHeight="1" x14ac:dyDescent="0.25">
      <c r="A105" s="27">
        <v>87</v>
      </c>
      <c r="B105" s="27">
        <v>1016</v>
      </c>
      <c r="C105" s="12" t="s">
        <v>84</v>
      </c>
      <c r="D105" s="12" t="s">
        <v>10</v>
      </c>
      <c r="E105" s="12" t="s">
        <v>85</v>
      </c>
      <c r="F105" s="12" t="s">
        <v>99</v>
      </c>
      <c r="G105" s="15">
        <v>2</v>
      </c>
      <c r="H105" s="16">
        <v>870</v>
      </c>
      <c r="I105" s="16">
        <v>101.64</v>
      </c>
      <c r="J105" s="24">
        <f t="shared" si="10"/>
        <v>768.36</v>
      </c>
      <c r="K105" s="18">
        <v>10</v>
      </c>
    </row>
    <row r="106" spans="1:11" s="1" customFormat="1" ht="18" customHeight="1" x14ac:dyDescent="0.25">
      <c r="A106" s="27">
        <v>88</v>
      </c>
      <c r="B106" s="27">
        <v>1016</v>
      </c>
      <c r="C106" s="12" t="s">
        <v>86</v>
      </c>
      <c r="D106" s="12" t="s">
        <v>10</v>
      </c>
      <c r="E106" s="12" t="s">
        <v>87</v>
      </c>
      <c r="F106" s="12" t="s">
        <v>99</v>
      </c>
      <c r="G106" s="15">
        <v>32</v>
      </c>
      <c r="H106" s="24">
        <v>11990</v>
      </c>
      <c r="I106" s="24">
        <v>1397.76</v>
      </c>
      <c r="J106" s="24">
        <f t="shared" si="10"/>
        <v>10592.24</v>
      </c>
      <c r="K106" s="18">
        <v>10</v>
      </c>
    </row>
    <row r="107" spans="1:11" s="1" customFormat="1" ht="19.899999999999999" customHeight="1" x14ac:dyDescent="0.25">
      <c r="A107" s="27">
        <v>89</v>
      </c>
      <c r="B107" s="27">
        <v>1016</v>
      </c>
      <c r="C107" s="12" t="s">
        <v>88</v>
      </c>
      <c r="D107" s="12" t="s">
        <v>89</v>
      </c>
      <c r="E107" s="12" t="s">
        <v>90</v>
      </c>
      <c r="F107" s="12" t="s">
        <v>99</v>
      </c>
      <c r="G107" s="15">
        <v>24</v>
      </c>
      <c r="H107" s="16">
        <v>984</v>
      </c>
      <c r="I107" s="16">
        <v>745.84</v>
      </c>
      <c r="J107" s="24">
        <f t="shared" si="10"/>
        <v>238.15999999999997</v>
      </c>
      <c r="K107" s="18">
        <v>10</v>
      </c>
    </row>
    <row r="108" spans="1:11" s="1" customFormat="1" ht="15.6" customHeight="1" x14ac:dyDescent="0.25">
      <c r="A108" s="27">
        <v>90</v>
      </c>
      <c r="B108" s="27">
        <v>1016</v>
      </c>
      <c r="C108" s="12" t="s">
        <v>91</v>
      </c>
      <c r="D108" s="12" t="s">
        <v>14</v>
      </c>
      <c r="E108" s="12" t="s">
        <v>92</v>
      </c>
      <c r="F108" s="12" t="s">
        <v>99</v>
      </c>
      <c r="G108" s="15">
        <v>64</v>
      </c>
      <c r="H108" s="24">
        <v>2400</v>
      </c>
      <c r="I108" s="24">
        <v>1043.1600000000001</v>
      </c>
      <c r="J108" s="24">
        <f t="shared" si="10"/>
        <v>1356.84</v>
      </c>
      <c r="K108" s="18">
        <v>10</v>
      </c>
    </row>
    <row r="109" spans="1:11" s="1" customFormat="1" ht="18" customHeight="1" x14ac:dyDescent="0.25">
      <c r="A109" s="27">
        <v>91</v>
      </c>
      <c r="B109" s="27">
        <v>1016</v>
      </c>
      <c r="C109" s="12" t="s">
        <v>93</v>
      </c>
      <c r="D109" s="12" t="s">
        <v>17</v>
      </c>
      <c r="E109" s="12" t="s">
        <v>94</v>
      </c>
      <c r="F109" s="12" t="s">
        <v>99</v>
      </c>
      <c r="G109" s="15">
        <v>1</v>
      </c>
      <c r="H109" s="16">
        <v>229.9</v>
      </c>
      <c r="I109" s="16">
        <v>191.59</v>
      </c>
      <c r="J109" s="24">
        <f t="shared" si="10"/>
        <v>38.31</v>
      </c>
      <c r="K109" s="18">
        <v>1</v>
      </c>
    </row>
    <row r="110" spans="1:11" s="1" customFormat="1" ht="18.600000000000001" customHeight="1" x14ac:dyDescent="0.25">
      <c r="A110" s="27">
        <v>92</v>
      </c>
      <c r="B110" s="27">
        <v>1016</v>
      </c>
      <c r="C110" s="12" t="s">
        <v>95</v>
      </c>
      <c r="D110" s="12" t="s">
        <v>65</v>
      </c>
      <c r="E110" s="12" t="s">
        <v>96</v>
      </c>
      <c r="F110" s="12" t="s">
        <v>99</v>
      </c>
      <c r="G110" s="15">
        <v>1</v>
      </c>
      <c r="H110" s="16">
        <v>713</v>
      </c>
      <c r="I110" s="12"/>
      <c r="J110" s="24">
        <f t="shared" si="10"/>
        <v>713</v>
      </c>
      <c r="K110" s="10"/>
    </row>
    <row r="111" spans="1:11" s="1" customFormat="1" ht="18" customHeight="1" x14ac:dyDescent="0.25">
      <c r="A111" s="27">
        <v>93</v>
      </c>
      <c r="B111" s="27">
        <v>1016</v>
      </c>
      <c r="C111" s="12" t="s">
        <v>97</v>
      </c>
      <c r="D111" s="12" t="s">
        <v>10</v>
      </c>
      <c r="E111" s="12" t="s">
        <v>98</v>
      </c>
      <c r="F111" s="12" t="s">
        <v>99</v>
      </c>
      <c r="G111" s="15">
        <v>2</v>
      </c>
      <c r="H111" s="24">
        <v>3800</v>
      </c>
      <c r="I111" s="16">
        <v>443.24</v>
      </c>
      <c r="J111" s="24">
        <f t="shared" si="10"/>
        <v>3356.76</v>
      </c>
      <c r="K111" s="18">
        <v>10</v>
      </c>
    </row>
    <row r="112" spans="1:11" s="1" customFormat="1" ht="19.899999999999999" customHeight="1" x14ac:dyDescent="0.25">
      <c r="A112" s="27"/>
      <c r="B112" s="27"/>
      <c r="C112" s="42" t="s">
        <v>122</v>
      </c>
      <c r="D112" s="12"/>
      <c r="E112" s="12"/>
      <c r="F112" s="12"/>
      <c r="G112" s="19">
        <f>SUM(G94:G111)</f>
        <v>240</v>
      </c>
      <c r="H112" s="20">
        <f>SUM(H94:H111)</f>
        <v>43877.890000000007</v>
      </c>
      <c r="I112" s="20">
        <f>SUM(I94:I111)</f>
        <v>9218.6700000000019</v>
      </c>
      <c r="J112" s="11">
        <f t="shared" si="10"/>
        <v>34659.22</v>
      </c>
      <c r="K112" s="18"/>
    </row>
    <row r="113" spans="1:11" s="1" customFormat="1" ht="25.15" customHeight="1" x14ac:dyDescent="0.25">
      <c r="A113" s="27"/>
      <c r="B113" s="27"/>
      <c r="C113" s="53" t="s">
        <v>124</v>
      </c>
      <c r="D113" s="53"/>
      <c r="E113" s="53"/>
      <c r="F113" s="53"/>
      <c r="G113" s="53"/>
      <c r="H113" s="53"/>
      <c r="I113" s="53"/>
      <c r="J113" s="53"/>
      <c r="K113" s="53"/>
    </row>
    <row r="114" spans="1:11" s="1" customFormat="1" ht="19.899999999999999" customHeight="1" x14ac:dyDescent="0.25">
      <c r="A114" s="27">
        <v>94</v>
      </c>
      <c r="B114" s="27">
        <v>1016</v>
      </c>
      <c r="C114" s="12" t="s">
        <v>115</v>
      </c>
      <c r="D114" s="12" t="s">
        <v>116</v>
      </c>
      <c r="E114" s="12" t="s">
        <v>117</v>
      </c>
      <c r="F114" s="12" t="s">
        <v>99</v>
      </c>
      <c r="G114" s="15">
        <v>1</v>
      </c>
      <c r="H114" s="24">
        <v>1250</v>
      </c>
      <c r="I114" s="16">
        <v>781.26</v>
      </c>
      <c r="J114" s="24">
        <f t="shared" ref="J114:J116" si="11">H114-I114</f>
        <v>468.74</v>
      </c>
      <c r="K114" s="18">
        <v>10</v>
      </c>
    </row>
    <row r="115" spans="1:11" s="1" customFormat="1" ht="18" customHeight="1" x14ac:dyDescent="0.25">
      <c r="A115" s="27">
        <v>95</v>
      </c>
      <c r="B115" s="27">
        <v>1016</v>
      </c>
      <c r="C115" s="12" t="s">
        <v>118</v>
      </c>
      <c r="D115" s="12"/>
      <c r="E115" s="12" t="s">
        <v>119</v>
      </c>
      <c r="F115" s="12" t="s">
        <v>120</v>
      </c>
      <c r="G115" s="15">
        <v>1</v>
      </c>
      <c r="H115" s="16">
        <v>825.9</v>
      </c>
      <c r="I115" s="12"/>
      <c r="J115" s="24">
        <f t="shared" si="11"/>
        <v>825.9</v>
      </c>
      <c r="K115" s="10"/>
    </row>
    <row r="116" spans="1:11" s="1" customFormat="1" ht="19.899999999999999" customHeight="1" x14ac:dyDescent="0.25">
      <c r="A116" s="27"/>
      <c r="B116" s="27"/>
      <c r="C116" s="42" t="s">
        <v>122</v>
      </c>
      <c r="D116" s="12"/>
      <c r="E116" s="12"/>
      <c r="F116" s="12"/>
      <c r="G116" s="19">
        <f>SUM(G114:G115)</f>
        <v>2</v>
      </c>
      <c r="H116" s="20">
        <f>SUM(H114:H115)</f>
        <v>2075.9</v>
      </c>
      <c r="I116" s="20">
        <f t="shared" ref="I116" si="12">SUM(I114:I115)</f>
        <v>781.26</v>
      </c>
      <c r="J116" s="11">
        <f t="shared" si="11"/>
        <v>1294.6400000000001</v>
      </c>
      <c r="K116" s="10"/>
    </row>
    <row r="117" spans="1:11" s="1" customFormat="1" ht="19.899999999999999" customHeight="1" x14ac:dyDescent="0.25">
      <c r="A117" s="27"/>
      <c r="B117" s="27"/>
      <c r="C117" s="54" t="s">
        <v>250</v>
      </c>
      <c r="D117" s="54"/>
      <c r="E117" s="54"/>
      <c r="F117" s="54"/>
      <c r="G117" s="54"/>
      <c r="H117" s="54"/>
      <c r="I117" s="54"/>
      <c r="J117" s="54"/>
      <c r="K117" s="54"/>
    </row>
    <row r="118" spans="1:11" s="1" customFormat="1" ht="19.899999999999999" customHeight="1" x14ac:dyDescent="0.25">
      <c r="A118" s="40">
        <v>96</v>
      </c>
      <c r="B118" s="27">
        <v>1016</v>
      </c>
      <c r="C118" s="10" t="s">
        <v>183</v>
      </c>
      <c r="D118" s="10" t="s">
        <v>184</v>
      </c>
      <c r="E118" s="10" t="s">
        <v>185</v>
      </c>
      <c r="F118" s="10" t="s">
        <v>120</v>
      </c>
      <c r="G118" s="17">
        <v>1</v>
      </c>
      <c r="H118" s="21">
        <v>7500</v>
      </c>
      <c r="I118" s="21">
        <v>7500</v>
      </c>
      <c r="J118" s="24">
        <f t="shared" ref="J118:J124" si="13">H118-I118</f>
        <v>0</v>
      </c>
      <c r="K118" s="10" t="s">
        <v>134</v>
      </c>
    </row>
    <row r="119" spans="1:11" s="1" customFormat="1" ht="21" customHeight="1" x14ac:dyDescent="0.25">
      <c r="A119" s="40">
        <v>97</v>
      </c>
      <c r="B119" s="27">
        <v>1016</v>
      </c>
      <c r="C119" s="10" t="s">
        <v>186</v>
      </c>
      <c r="D119" s="10" t="s">
        <v>184</v>
      </c>
      <c r="E119" s="10" t="s">
        <v>187</v>
      </c>
      <c r="F119" s="10" t="s">
        <v>120</v>
      </c>
      <c r="G119" s="17">
        <v>1</v>
      </c>
      <c r="H119" s="21">
        <v>50</v>
      </c>
      <c r="I119" s="21">
        <v>50</v>
      </c>
      <c r="J119" s="24">
        <f t="shared" si="13"/>
        <v>0</v>
      </c>
      <c r="K119" s="10" t="s">
        <v>134</v>
      </c>
    </row>
    <row r="120" spans="1:11" s="1" customFormat="1" ht="23.1" customHeight="1" x14ac:dyDescent="0.25">
      <c r="A120" s="40">
        <v>98</v>
      </c>
      <c r="B120" s="27">
        <v>1016</v>
      </c>
      <c r="C120" s="10" t="s">
        <v>275</v>
      </c>
      <c r="D120" s="10" t="s">
        <v>184</v>
      </c>
      <c r="E120" s="10" t="s">
        <v>188</v>
      </c>
      <c r="F120" s="10" t="s">
        <v>120</v>
      </c>
      <c r="G120" s="17">
        <v>1</v>
      </c>
      <c r="H120" s="21">
        <v>85</v>
      </c>
      <c r="I120" s="21">
        <v>85</v>
      </c>
      <c r="J120" s="24">
        <f t="shared" si="13"/>
        <v>0</v>
      </c>
      <c r="K120" s="10" t="s">
        <v>134</v>
      </c>
    </row>
    <row r="121" spans="1:11" s="1" customFormat="1" ht="21" customHeight="1" x14ac:dyDescent="0.25">
      <c r="A121" s="40">
        <v>99</v>
      </c>
      <c r="B121" s="27">
        <v>1016</v>
      </c>
      <c r="C121" s="10" t="s">
        <v>273</v>
      </c>
      <c r="D121" s="10" t="s">
        <v>184</v>
      </c>
      <c r="E121" s="10" t="s">
        <v>189</v>
      </c>
      <c r="F121" s="10" t="s">
        <v>120</v>
      </c>
      <c r="G121" s="17">
        <v>1</v>
      </c>
      <c r="H121" s="21">
        <v>37</v>
      </c>
      <c r="I121" s="21">
        <v>37</v>
      </c>
      <c r="J121" s="24">
        <f t="shared" si="13"/>
        <v>0</v>
      </c>
      <c r="K121" s="10" t="s">
        <v>134</v>
      </c>
    </row>
    <row r="122" spans="1:11" ht="20.25" customHeight="1" x14ac:dyDescent="0.25">
      <c r="A122" s="40">
        <v>100</v>
      </c>
      <c r="B122" s="27">
        <v>1016</v>
      </c>
      <c r="C122" s="10" t="s">
        <v>273</v>
      </c>
      <c r="D122" s="10" t="s">
        <v>184</v>
      </c>
      <c r="E122" s="10" t="s">
        <v>190</v>
      </c>
      <c r="F122" s="10" t="s">
        <v>120</v>
      </c>
      <c r="G122" s="17">
        <v>1</v>
      </c>
      <c r="H122" s="21">
        <v>37</v>
      </c>
      <c r="I122" s="21">
        <v>37</v>
      </c>
      <c r="J122" s="24">
        <f t="shared" si="13"/>
        <v>0</v>
      </c>
      <c r="K122" s="10" t="s">
        <v>134</v>
      </c>
    </row>
    <row r="123" spans="1:11" ht="18.75" customHeight="1" x14ac:dyDescent="0.25">
      <c r="A123" s="40">
        <v>101</v>
      </c>
      <c r="B123" s="27">
        <v>1016</v>
      </c>
      <c r="C123" s="10" t="s">
        <v>274</v>
      </c>
      <c r="D123" s="10" t="s">
        <v>184</v>
      </c>
      <c r="E123" s="10" t="s">
        <v>191</v>
      </c>
      <c r="F123" s="10" t="s">
        <v>120</v>
      </c>
      <c r="G123" s="17">
        <v>1</v>
      </c>
      <c r="H123" s="21">
        <v>51</v>
      </c>
      <c r="I123" s="21">
        <v>51</v>
      </c>
      <c r="J123" s="24">
        <f t="shared" si="13"/>
        <v>0</v>
      </c>
      <c r="K123" s="10" t="s">
        <v>134</v>
      </c>
    </row>
    <row r="124" spans="1:11" ht="19.5" customHeight="1" x14ac:dyDescent="0.25">
      <c r="A124" s="27"/>
      <c r="B124" s="27"/>
      <c r="C124" s="42" t="s">
        <v>122</v>
      </c>
      <c r="D124" s="12"/>
      <c r="E124" s="12"/>
      <c r="F124" s="12"/>
      <c r="G124" s="19">
        <f>SUM(G118:G123)</f>
        <v>6</v>
      </c>
      <c r="H124" s="19">
        <f t="shared" ref="H124:I124" si="14">SUM(H118:H123)</f>
        <v>7760</v>
      </c>
      <c r="I124" s="19">
        <f t="shared" si="14"/>
        <v>7760</v>
      </c>
      <c r="J124" s="11">
        <f t="shared" si="13"/>
        <v>0</v>
      </c>
      <c r="K124" s="33"/>
    </row>
    <row r="125" spans="1:11" ht="24" customHeight="1" x14ac:dyDescent="0.25">
      <c r="A125" s="10"/>
      <c r="B125" s="27"/>
      <c r="C125" s="53" t="s">
        <v>303</v>
      </c>
      <c r="D125" s="53"/>
      <c r="E125" s="53"/>
      <c r="F125" s="53"/>
      <c r="G125" s="53"/>
      <c r="H125" s="53"/>
      <c r="I125" s="53"/>
      <c r="J125" s="53"/>
      <c r="K125" s="53"/>
    </row>
    <row r="126" spans="1:11" ht="22.5" customHeight="1" x14ac:dyDescent="0.25">
      <c r="A126" s="27">
        <v>102</v>
      </c>
      <c r="B126" s="27">
        <v>1016</v>
      </c>
      <c r="C126" s="10" t="s">
        <v>192</v>
      </c>
      <c r="D126" s="12"/>
      <c r="E126" s="10" t="s">
        <v>193</v>
      </c>
      <c r="F126" s="10" t="s">
        <v>120</v>
      </c>
      <c r="G126" s="17">
        <v>1</v>
      </c>
      <c r="H126" s="21">
        <v>18267</v>
      </c>
      <c r="I126" s="21">
        <v>18267</v>
      </c>
      <c r="J126" s="24">
        <f t="shared" ref="J126:J134" si="15">H126-I126</f>
        <v>0</v>
      </c>
      <c r="K126" s="10"/>
    </row>
    <row r="127" spans="1:11" ht="23.25" customHeight="1" x14ac:dyDescent="0.25">
      <c r="A127" s="27">
        <v>103</v>
      </c>
      <c r="B127" s="27">
        <v>1016</v>
      </c>
      <c r="C127" s="10" t="s">
        <v>194</v>
      </c>
      <c r="D127" s="12"/>
      <c r="E127" s="10" t="s">
        <v>195</v>
      </c>
      <c r="F127" s="10" t="s">
        <v>120</v>
      </c>
      <c r="G127" s="17">
        <v>1</v>
      </c>
      <c r="H127" s="21">
        <v>44</v>
      </c>
      <c r="I127" s="21">
        <v>44</v>
      </c>
      <c r="J127" s="24">
        <f t="shared" si="15"/>
        <v>0</v>
      </c>
      <c r="K127" s="10"/>
    </row>
    <row r="128" spans="1:11" ht="15" customHeight="1" x14ac:dyDescent="0.25">
      <c r="A128" s="27">
        <v>104</v>
      </c>
      <c r="B128" s="27">
        <v>1016</v>
      </c>
      <c r="C128" s="10" t="s">
        <v>196</v>
      </c>
      <c r="D128" s="12"/>
      <c r="E128" s="10" t="s">
        <v>197</v>
      </c>
      <c r="F128" s="10" t="s">
        <v>120</v>
      </c>
      <c r="G128" s="17">
        <v>1</v>
      </c>
      <c r="H128" s="21">
        <v>45</v>
      </c>
      <c r="I128" s="21">
        <v>45</v>
      </c>
      <c r="J128" s="24">
        <f t="shared" si="15"/>
        <v>0</v>
      </c>
      <c r="K128" s="10"/>
    </row>
    <row r="129" spans="1:11" ht="17.25" customHeight="1" x14ac:dyDescent="0.25">
      <c r="A129" s="27">
        <v>105</v>
      </c>
      <c r="B129" s="27">
        <v>1016</v>
      </c>
      <c r="C129" s="10" t="s">
        <v>198</v>
      </c>
      <c r="D129" s="12"/>
      <c r="E129" s="10" t="s">
        <v>199</v>
      </c>
      <c r="F129" s="10" t="s">
        <v>120</v>
      </c>
      <c r="G129" s="17">
        <v>1</v>
      </c>
      <c r="H129" s="21">
        <v>62</v>
      </c>
      <c r="I129" s="21">
        <v>62</v>
      </c>
      <c r="J129" s="24">
        <f t="shared" si="15"/>
        <v>0</v>
      </c>
      <c r="K129" s="10"/>
    </row>
    <row r="130" spans="1:11" ht="21.75" customHeight="1" x14ac:dyDescent="0.25">
      <c r="A130" s="27">
        <v>106</v>
      </c>
      <c r="B130" s="27">
        <v>1016</v>
      </c>
      <c r="C130" s="10" t="s">
        <v>198</v>
      </c>
      <c r="D130" s="12"/>
      <c r="E130" s="10" t="s">
        <v>200</v>
      </c>
      <c r="F130" s="10" t="s">
        <v>120</v>
      </c>
      <c r="G130" s="17">
        <v>1</v>
      </c>
      <c r="H130" s="21">
        <v>61</v>
      </c>
      <c r="I130" s="21">
        <v>61</v>
      </c>
      <c r="J130" s="24">
        <f t="shared" si="15"/>
        <v>0</v>
      </c>
      <c r="K130" s="10"/>
    </row>
    <row r="131" spans="1:11" ht="21" customHeight="1" x14ac:dyDescent="0.25">
      <c r="A131" s="27">
        <v>107</v>
      </c>
      <c r="B131" s="27">
        <v>1016</v>
      </c>
      <c r="C131" s="10" t="s">
        <v>201</v>
      </c>
      <c r="D131" s="12"/>
      <c r="E131" s="10" t="s">
        <v>202</v>
      </c>
      <c r="F131" s="10" t="s">
        <v>120</v>
      </c>
      <c r="G131" s="17">
        <v>1</v>
      </c>
      <c r="H131" s="21">
        <v>2060</v>
      </c>
      <c r="I131" s="21">
        <v>2060</v>
      </c>
      <c r="J131" s="24">
        <f t="shared" si="15"/>
        <v>0</v>
      </c>
      <c r="K131" s="10"/>
    </row>
    <row r="132" spans="1:11" ht="19.5" customHeight="1" x14ac:dyDescent="0.25">
      <c r="A132" s="27">
        <v>108</v>
      </c>
      <c r="B132" s="27">
        <v>1016</v>
      </c>
      <c r="C132" s="10" t="s">
        <v>276</v>
      </c>
      <c r="D132" s="12"/>
      <c r="E132" s="10" t="s">
        <v>203</v>
      </c>
      <c r="F132" s="10" t="s">
        <v>120</v>
      </c>
      <c r="G132" s="17">
        <v>1</v>
      </c>
      <c r="H132" s="21">
        <v>1181</v>
      </c>
      <c r="I132" s="21">
        <v>1181</v>
      </c>
      <c r="J132" s="24">
        <f t="shared" si="15"/>
        <v>0</v>
      </c>
      <c r="K132" s="10"/>
    </row>
    <row r="133" spans="1:11" ht="19.5" customHeight="1" x14ac:dyDescent="0.25">
      <c r="A133" s="27">
        <v>109</v>
      </c>
      <c r="B133" s="27">
        <v>1016</v>
      </c>
      <c r="C133" s="10" t="s">
        <v>201</v>
      </c>
      <c r="D133" s="12"/>
      <c r="E133" s="10" t="s">
        <v>204</v>
      </c>
      <c r="F133" s="10" t="s">
        <v>120</v>
      </c>
      <c r="G133" s="17">
        <v>1</v>
      </c>
      <c r="H133" s="21">
        <v>2410</v>
      </c>
      <c r="I133" s="21">
        <v>2410</v>
      </c>
      <c r="J133" s="24">
        <f t="shared" si="15"/>
        <v>0</v>
      </c>
      <c r="K133" s="10"/>
    </row>
    <row r="134" spans="1:11" ht="21" customHeight="1" x14ac:dyDescent="0.25">
      <c r="A134" s="5"/>
      <c r="B134" s="27"/>
      <c r="C134" s="42" t="s">
        <v>122</v>
      </c>
      <c r="D134" s="10"/>
      <c r="E134" s="10"/>
      <c r="F134" s="10"/>
      <c r="G134" s="48">
        <f>SUM(G126:G133)</f>
        <v>8</v>
      </c>
      <c r="H134" s="22">
        <f>SUM(H126:H133)</f>
        <v>24130</v>
      </c>
      <c r="I134" s="22">
        <f>SUM(I126:I133)</f>
        <v>24130</v>
      </c>
      <c r="J134" s="11">
        <f t="shared" si="15"/>
        <v>0</v>
      </c>
      <c r="K134" s="10"/>
    </row>
    <row r="135" spans="1:11" ht="23.25" customHeight="1" x14ac:dyDescent="0.25">
      <c r="A135" s="10"/>
      <c r="B135" s="27"/>
      <c r="C135" s="54" t="s">
        <v>251</v>
      </c>
      <c r="D135" s="54"/>
      <c r="E135" s="54"/>
      <c r="F135" s="54"/>
      <c r="G135" s="54"/>
      <c r="H135" s="54"/>
      <c r="I135" s="54"/>
      <c r="J135" s="54"/>
      <c r="K135" s="54"/>
    </row>
    <row r="136" spans="1:11" ht="20.25" customHeight="1" x14ac:dyDescent="0.25">
      <c r="A136" s="27">
        <v>110</v>
      </c>
      <c r="B136" s="27">
        <v>1016</v>
      </c>
      <c r="C136" s="10" t="s">
        <v>205</v>
      </c>
      <c r="D136" s="10" t="s">
        <v>206</v>
      </c>
      <c r="E136" s="10" t="s">
        <v>207</v>
      </c>
      <c r="F136" s="10" t="s">
        <v>120</v>
      </c>
      <c r="G136" s="17">
        <v>2</v>
      </c>
      <c r="H136" s="23">
        <v>5760</v>
      </c>
      <c r="I136" s="23">
        <v>5760</v>
      </c>
      <c r="J136" s="24">
        <f t="shared" ref="J136:J157" si="16">H136-I136</f>
        <v>0</v>
      </c>
      <c r="K136" s="10" t="s">
        <v>131</v>
      </c>
    </row>
    <row r="137" spans="1:11" ht="19.5" customHeight="1" x14ac:dyDescent="0.25">
      <c r="A137" s="27">
        <v>111</v>
      </c>
      <c r="B137" s="27">
        <v>1016</v>
      </c>
      <c r="C137" s="10" t="s">
        <v>277</v>
      </c>
      <c r="D137" s="10" t="s">
        <v>206</v>
      </c>
      <c r="E137" s="10" t="s">
        <v>208</v>
      </c>
      <c r="F137" s="10" t="s">
        <v>120</v>
      </c>
      <c r="G137" s="17">
        <v>1</v>
      </c>
      <c r="H137" s="23">
        <v>1280</v>
      </c>
      <c r="I137" s="23">
        <v>1280</v>
      </c>
      <c r="J137" s="24">
        <f t="shared" si="16"/>
        <v>0</v>
      </c>
      <c r="K137" s="10" t="s">
        <v>131</v>
      </c>
    </row>
    <row r="138" spans="1:11" ht="15.75" customHeight="1" x14ac:dyDescent="0.25">
      <c r="A138" s="27">
        <v>112</v>
      </c>
      <c r="B138" s="27">
        <v>1016</v>
      </c>
      <c r="C138" s="10" t="s">
        <v>278</v>
      </c>
      <c r="D138" s="10" t="s">
        <v>209</v>
      </c>
      <c r="E138" s="10" t="s">
        <v>210</v>
      </c>
      <c r="F138" s="10" t="s">
        <v>120</v>
      </c>
      <c r="G138" s="17">
        <v>1</v>
      </c>
      <c r="H138" s="23">
        <v>1275</v>
      </c>
      <c r="I138" s="23">
        <v>1275</v>
      </c>
      <c r="J138" s="24">
        <f t="shared" si="16"/>
        <v>0</v>
      </c>
      <c r="K138" s="10" t="s">
        <v>131</v>
      </c>
    </row>
    <row r="139" spans="1:11" ht="17.25" customHeight="1" x14ac:dyDescent="0.25">
      <c r="A139" s="27">
        <v>113</v>
      </c>
      <c r="B139" s="27">
        <v>1016</v>
      </c>
      <c r="C139" s="10" t="s">
        <v>278</v>
      </c>
      <c r="D139" s="10" t="s">
        <v>209</v>
      </c>
      <c r="E139" s="10" t="s">
        <v>210</v>
      </c>
      <c r="F139" s="10" t="s">
        <v>120</v>
      </c>
      <c r="G139" s="17">
        <v>1</v>
      </c>
      <c r="H139" s="23">
        <v>1275</v>
      </c>
      <c r="I139" s="23">
        <v>1275</v>
      </c>
      <c r="J139" s="24">
        <f t="shared" si="16"/>
        <v>0</v>
      </c>
      <c r="K139" s="10" t="s">
        <v>131</v>
      </c>
    </row>
    <row r="140" spans="1:11" ht="18.75" customHeight="1" x14ac:dyDescent="0.25">
      <c r="A140" s="27">
        <v>114</v>
      </c>
      <c r="B140" s="27">
        <v>1016</v>
      </c>
      <c r="C140" s="10" t="s">
        <v>278</v>
      </c>
      <c r="D140" s="10" t="s">
        <v>209</v>
      </c>
      <c r="E140" s="10" t="s">
        <v>210</v>
      </c>
      <c r="F140" s="10" t="s">
        <v>120</v>
      </c>
      <c r="G140" s="17">
        <v>1</v>
      </c>
      <c r="H140" s="23">
        <v>1275</v>
      </c>
      <c r="I140" s="23">
        <v>1275</v>
      </c>
      <c r="J140" s="24">
        <f t="shared" si="16"/>
        <v>0</v>
      </c>
      <c r="K140" s="10" t="s">
        <v>131</v>
      </c>
    </row>
    <row r="141" spans="1:11" ht="21.75" customHeight="1" x14ac:dyDescent="0.25">
      <c r="A141" s="27">
        <v>115</v>
      </c>
      <c r="B141" s="27">
        <v>1016</v>
      </c>
      <c r="C141" s="10" t="s">
        <v>278</v>
      </c>
      <c r="D141" s="10" t="s">
        <v>209</v>
      </c>
      <c r="E141" s="10" t="s">
        <v>210</v>
      </c>
      <c r="F141" s="10" t="s">
        <v>120</v>
      </c>
      <c r="G141" s="17">
        <v>1</v>
      </c>
      <c r="H141" s="23">
        <v>1275</v>
      </c>
      <c r="I141" s="23">
        <v>1275</v>
      </c>
      <c r="J141" s="24">
        <f t="shared" si="16"/>
        <v>0</v>
      </c>
      <c r="K141" s="10" t="s">
        <v>131</v>
      </c>
    </row>
    <row r="142" spans="1:11" ht="19.5" customHeight="1" x14ac:dyDescent="0.25">
      <c r="A142" s="27">
        <v>116</v>
      </c>
      <c r="B142" s="27">
        <v>1016</v>
      </c>
      <c r="C142" s="10" t="s">
        <v>279</v>
      </c>
      <c r="D142" s="10" t="s">
        <v>211</v>
      </c>
      <c r="E142" s="10" t="s">
        <v>212</v>
      </c>
      <c r="F142" s="10" t="s">
        <v>120</v>
      </c>
      <c r="G142" s="17">
        <v>1</v>
      </c>
      <c r="H142" s="23">
        <v>2385</v>
      </c>
      <c r="I142" s="23">
        <v>2385</v>
      </c>
      <c r="J142" s="24">
        <f t="shared" si="16"/>
        <v>0</v>
      </c>
      <c r="K142" s="10" t="s">
        <v>131</v>
      </c>
    </row>
    <row r="143" spans="1:11" ht="16.5" customHeight="1" x14ac:dyDescent="0.25">
      <c r="A143" s="27">
        <v>117</v>
      </c>
      <c r="B143" s="27">
        <v>1016</v>
      </c>
      <c r="C143" s="10" t="s">
        <v>280</v>
      </c>
      <c r="D143" s="10" t="s">
        <v>213</v>
      </c>
      <c r="E143" s="10" t="s">
        <v>214</v>
      </c>
      <c r="F143" s="10" t="s">
        <v>120</v>
      </c>
      <c r="G143" s="17">
        <v>1</v>
      </c>
      <c r="H143" s="23">
        <v>22568</v>
      </c>
      <c r="I143" s="24">
        <v>19596.89</v>
      </c>
      <c r="J143" s="24">
        <f t="shared" si="16"/>
        <v>2971.1100000000006</v>
      </c>
      <c r="K143" s="10" t="s">
        <v>131</v>
      </c>
    </row>
    <row r="144" spans="1:11" ht="15.75" customHeight="1" x14ac:dyDescent="0.25">
      <c r="A144" s="27">
        <v>118</v>
      </c>
      <c r="B144" s="27">
        <v>1016</v>
      </c>
      <c r="C144" s="10" t="s">
        <v>281</v>
      </c>
      <c r="D144" s="10" t="s">
        <v>215</v>
      </c>
      <c r="E144" s="10" t="s">
        <v>216</v>
      </c>
      <c r="F144" s="10" t="s">
        <v>120</v>
      </c>
      <c r="G144" s="17">
        <v>1</v>
      </c>
      <c r="H144" s="23">
        <v>4676</v>
      </c>
      <c r="I144" s="23">
        <v>4676</v>
      </c>
      <c r="J144" s="24">
        <f t="shared" si="16"/>
        <v>0</v>
      </c>
      <c r="K144" s="10" t="s">
        <v>131</v>
      </c>
    </row>
    <row r="145" spans="1:11" ht="18" customHeight="1" x14ac:dyDescent="0.25">
      <c r="A145" s="27">
        <v>119</v>
      </c>
      <c r="B145" s="27">
        <v>1016</v>
      </c>
      <c r="C145" s="10" t="s">
        <v>282</v>
      </c>
      <c r="D145" s="10" t="s">
        <v>211</v>
      </c>
      <c r="E145" s="10" t="s">
        <v>217</v>
      </c>
      <c r="F145" s="10" t="s">
        <v>120</v>
      </c>
      <c r="G145" s="17">
        <v>1</v>
      </c>
      <c r="H145" s="23">
        <v>2600</v>
      </c>
      <c r="I145" s="23">
        <v>2600</v>
      </c>
      <c r="J145" s="24">
        <f t="shared" si="16"/>
        <v>0</v>
      </c>
      <c r="K145" s="10" t="s">
        <v>131</v>
      </c>
    </row>
    <row r="146" spans="1:11" ht="15.75" customHeight="1" x14ac:dyDescent="0.25">
      <c r="A146" s="27">
        <v>120</v>
      </c>
      <c r="B146" s="27">
        <v>1016</v>
      </c>
      <c r="C146" s="10" t="s">
        <v>283</v>
      </c>
      <c r="D146" s="10" t="s">
        <v>206</v>
      </c>
      <c r="E146" s="10" t="s">
        <v>218</v>
      </c>
      <c r="F146" s="10" t="s">
        <v>120</v>
      </c>
      <c r="G146" s="17">
        <v>6</v>
      </c>
      <c r="H146" s="23">
        <v>7200</v>
      </c>
      <c r="I146" s="23">
        <v>7200</v>
      </c>
      <c r="J146" s="24">
        <f t="shared" si="16"/>
        <v>0</v>
      </c>
      <c r="K146" s="10" t="s">
        <v>131</v>
      </c>
    </row>
    <row r="147" spans="1:11" ht="15.75" customHeight="1" x14ac:dyDescent="0.25">
      <c r="A147" s="27">
        <v>121</v>
      </c>
      <c r="B147" s="27">
        <v>1016</v>
      </c>
      <c r="C147" s="10" t="s">
        <v>284</v>
      </c>
      <c r="D147" s="10" t="s">
        <v>175</v>
      </c>
      <c r="E147" s="10" t="s">
        <v>219</v>
      </c>
      <c r="F147" s="10" t="s">
        <v>120</v>
      </c>
      <c r="G147" s="17">
        <v>1</v>
      </c>
      <c r="H147" s="23">
        <v>1950</v>
      </c>
      <c r="I147" s="23">
        <v>1950</v>
      </c>
      <c r="J147" s="24">
        <f t="shared" si="16"/>
        <v>0</v>
      </c>
      <c r="K147" s="10" t="s">
        <v>131</v>
      </c>
    </row>
    <row r="148" spans="1:11" ht="14.25" customHeight="1" x14ac:dyDescent="0.25">
      <c r="A148" s="27">
        <v>122</v>
      </c>
      <c r="B148" s="27">
        <v>1016</v>
      </c>
      <c r="C148" s="10" t="s">
        <v>285</v>
      </c>
      <c r="D148" s="10" t="s">
        <v>206</v>
      </c>
      <c r="E148" s="10" t="s">
        <v>220</v>
      </c>
      <c r="F148" s="10" t="s">
        <v>120</v>
      </c>
      <c r="G148" s="17">
        <v>1</v>
      </c>
      <c r="H148" s="23">
        <v>1600</v>
      </c>
      <c r="I148" s="23">
        <v>1600</v>
      </c>
      <c r="J148" s="24">
        <f t="shared" si="16"/>
        <v>0</v>
      </c>
      <c r="K148" s="10" t="s">
        <v>131</v>
      </c>
    </row>
    <row r="149" spans="1:11" ht="15" customHeight="1" x14ac:dyDescent="0.25">
      <c r="A149" s="27">
        <v>123</v>
      </c>
      <c r="B149" s="27">
        <v>1016</v>
      </c>
      <c r="C149" s="10" t="s">
        <v>286</v>
      </c>
      <c r="D149" s="10" t="s">
        <v>175</v>
      </c>
      <c r="E149" s="10" t="s">
        <v>221</v>
      </c>
      <c r="F149" s="10" t="s">
        <v>120</v>
      </c>
      <c r="G149" s="17">
        <v>2</v>
      </c>
      <c r="H149" s="23">
        <v>3100</v>
      </c>
      <c r="I149" s="23">
        <v>3100</v>
      </c>
      <c r="J149" s="24">
        <f t="shared" si="16"/>
        <v>0</v>
      </c>
      <c r="K149" s="10" t="s">
        <v>131</v>
      </c>
    </row>
    <row r="150" spans="1:11" ht="18" customHeight="1" x14ac:dyDescent="0.25">
      <c r="A150" s="27">
        <v>124</v>
      </c>
      <c r="B150" s="27">
        <v>1016</v>
      </c>
      <c r="C150" s="10" t="s">
        <v>287</v>
      </c>
      <c r="D150" s="10" t="s">
        <v>211</v>
      </c>
      <c r="E150" s="10" t="s">
        <v>222</v>
      </c>
      <c r="F150" s="10" t="s">
        <v>120</v>
      </c>
      <c r="G150" s="17">
        <v>1</v>
      </c>
      <c r="H150" s="23">
        <v>3990</v>
      </c>
      <c r="I150" s="23">
        <v>3990</v>
      </c>
      <c r="J150" s="24">
        <f t="shared" si="16"/>
        <v>0</v>
      </c>
      <c r="K150" s="10" t="s">
        <v>131</v>
      </c>
    </row>
    <row r="151" spans="1:11" ht="15" customHeight="1" x14ac:dyDescent="0.25">
      <c r="A151" s="27">
        <v>125</v>
      </c>
      <c r="B151" s="27">
        <v>1016</v>
      </c>
      <c r="C151" s="10" t="s">
        <v>288</v>
      </c>
      <c r="D151" s="10" t="s">
        <v>211</v>
      </c>
      <c r="E151" s="10" t="s">
        <v>223</v>
      </c>
      <c r="F151" s="10" t="s">
        <v>120</v>
      </c>
      <c r="G151" s="17">
        <v>4</v>
      </c>
      <c r="H151" s="23">
        <v>12800</v>
      </c>
      <c r="I151" s="24">
        <v>12800</v>
      </c>
      <c r="J151" s="24">
        <f t="shared" si="16"/>
        <v>0</v>
      </c>
      <c r="K151" s="10" t="s">
        <v>131</v>
      </c>
    </row>
    <row r="152" spans="1:11" ht="18.75" customHeight="1" x14ac:dyDescent="0.25">
      <c r="A152" s="27">
        <v>126</v>
      </c>
      <c r="B152" s="27">
        <v>1016</v>
      </c>
      <c r="C152" s="10" t="s">
        <v>289</v>
      </c>
      <c r="D152" s="10" t="s">
        <v>224</v>
      </c>
      <c r="E152" s="10" t="s">
        <v>225</v>
      </c>
      <c r="F152" s="10" t="s">
        <v>120</v>
      </c>
      <c r="G152" s="17">
        <v>1</v>
      </c>
      <c r="H152" s="23">
        <v>1300</v>
      </c>
      <c r="I152" s="23">
        <v>1300</v>
      </c>
      <c r="J152" s="24">
        <f t="shared" si="16"/>
        <v>0</v>
      </c>
      <c r="K152" s="10" t="s">
        <v>131</v>
      </c>
    </row>
    <row r="153" spans="1:11" ht="21.75" customHeight="1" x14ac:dyDescent="0.25">
      <c r="A153" s="27">
        <v>127</v>
      </c>
      <c r="B153" s="27">
        <v>1016</v>
      </c>
      <c r="C153" s="10" t="s">
        <v>290</v>
      </c>
      <c r="D153" s="10" t="s">
        <v>226</v>
      </c>
      <c r="E153" s="10" t="s">
        <v>227</v>
      </c>
      <c r="F153" s="10" t="s">
        <v>120</v>
      </c>
      <c r="G153" s="17">
        <v>1</v>
      </c>
      <c r="H153" s="23">
        <v>4800</v>
      </c>
      <c r="I153" s="23">
        <v>4680</v>
      </c>
      <c r="J153" s="24">
        <f t="shared" si="16"/>
        <v>120</v>
      </c>
      <c r="K153" s="10" t="s">
        <v>131</v>
      </c>
    </row>
    <row r="154" spans="1:11" ht="17.25" customHeight="1" x14ac:dyDescent="0.25">
      <c r="A154" s="27">
        <v>128</v>
      </c>
      <c r="B154" s="27">
        <v>1016</v>
      </c>
      <c r="C154" s="10" t="s">
        <v>291</v>
      </c>
      <c r="D154" s="10" t="s">
        <v>100</v>
      </c>
      <c r="E154" s="10" t="s">
        <v>228</v>
      </c>
      <c r="F154" s="10" t="s">
        <v>120</v>
      </c>
      <c r="G154" s="17">
        <v>1</v>
      </c>
      <c r="H154" s="23">
        <v>20176</v>
      </c>
      <c r="I154" s="24">
        <v>20176</v>
      </c>
      <c r="J154" s="24">
        <f t="shared" si="16"/>
        <v>0</v>
      </c>
      <c r="K154" s="10" t="s">
        <v>131</v>
      </c>
    </row>
    <row r="155" spans="1:11" ht="17.25" customHeight="1" x14ac:dyDescent="0.25">
      <c r="A155" s="27">
        <v>129</v>
      </c>
      <c r="B155" s="27">
        <v>1016</v>
      </c>
      <c r="C155" s="10" t="s">
        <v>292</v>
      </c>
      <c r="D155" s="10" t="s">
        <v>229</v>
      </c>
      <c r="E155" s="10" t="s">
        <v>230</v>
      </c>
      <c r="F155" s="10" t="s">
        <v>120</v>
      </c>
      <c r="G155" s="17">
        <v>1</v>
      </c>
      <c r="H155" s="23">
        <v>10000</v>
      </c>
      <c r="I155" s="23">
        <v>7249.71</v>
      </c>
      <c r="J155" s="24">
        <f t="shared" si="16"/>
        <v>2750.29</v>
      </c>
      <c r="K155" s="10" t="s">
        <v>131</v>
      </c>
    </row>
    <row r="156" spans="1:11" ht="17.25" customHeight="1" x14ac:dyDescent="0.25">
      <c r="A156" s="27">
        <v>130</v>
      </c>
      <c r="B156" s="27">
        <v>1016</v>
      </c>
      <c r="C156" s="10" t="s">
        <v>293</v>
      </c>
      <c r="D156" s="10" t="s">
        <v>226</v>
      </c>
      <c r="E156" s="10" t="s">
        <v>231</v>
      </c>
      <c r="F156" s="10" t="s">
        <v>120</v>
      </c>
      <c r="G156" s="17">
        <v>1</v>
      </c>
      <c r="H156" s="23">
        <v>17100</v>
      </c>
      <c r="I156" s="24">
        <v>16672.5</v>
      </c>
      <c r="J156" s="24">
        <f t="shared" si="16"/>
        <v>427.5</v>
      </c>
      <c r="K156" s="10" t="s">
        <v>131</v>
      </c>
    </row>
    <row r="157" spans="1:11" ht="23.25" customHeight="1" x14ac:dyDescent="0.25">
      <c r="A157" s="27"/>
      <c r="B157" s="27"/>
      <c r="C157" s="42" t="s">
        <v>122</v>
      </c>
      <c r="D157" s="12"/>
      <c r="E157" s="12"/>
      <c r="F157" s="12"/>
      <c r="G157" s="19">
        <f>SUM(G136:G156)</f>
        <v>31</v>
      </c>
      <c r="H157" s="20">
        <f t="shared" ref="H157:I157" si="17">SUM(H136:H156)</f>
        <v>128385</v>
      </c>
      <c r="I157" s="20">
        <f t="shared" si="17"/>
        <v>122116.1</v>
      </c>
      <c r="J157" s="11">
        <f t="shared" si="16"/>
        <v>6268.8999999999942</v>
      </c>
      <c r="K157" s="18"/>
    </row>
    <row r="158" spans="1:11" ht="26.25" customHeight="1" x14ac:dyDescent="0.25">
      <c r="A158" s="10"/>
      <c r="B158" s="10"/>
      <c r="C158" s="42" t="s">
        <v>307</v>
      </c>
      <c r="D158" s="6"/>
      <c r="E158" s="6"/>
      <c r="F158" s="6"/>
      <c r="G158" s="6"/>
      <c r="H158" s="22">
        <f>H112+H116+H124+H134+H157</f>
        <v>206228.79</v>
      </c>
      <c r="I158" s="22">
        <f t="shared" ref="I158:J158" si="18">I112+I116+I124+I134+I157</f>
        <v>164006.03</v>
      </c>
      <c r="J158" s="22">
        <f t="shared" si="18"/>
        <v>42222.759999999995</v>
      </c>
      <c r="K158" s="6"/>
    </row>
    <row r="159" spans="1:11" ht="22.5" customHeight="1" x14ac:dyDescent="0.25">
      <c r="A159" s="10"/>
      <c r="B159" s="10"/>
      <c r="C159" s="54" t="s">
        <v>127</v>
      </c>
      <c r="D159" s="54"/>
      <c r="E159" s="54"/>
      <c r="F159" s="54"/>
      <c r="G159" s="54"/>
      <c r="H159" s="54"/>
      <c r="I159" s="54"/>
      <c r="J159" s="54"/>
      <c r="K159" s="54"/>
    </row>
    <row r="160" spans="1:11" ht="22.5" customHeight="1" x14ac:dyDescent="0.25">
      <c r="A160" s="27">
        <v>131</v>
      </c>
      <c r="B160" s="27">
        <v>1018</v>
      </c>
      <c r="C160" s="13" t="s">
        <v>233</v>
      </c>
      <c r="D160" s="14">
        <v>42607</v>
      </c>
      <c r="E160" s="13"/>
      <c r="F160" s="13" t="s">
        <v>120</v>
      </c>
      <c r="G160" s="15">
        <v>5</v>
      </c>
      <c r="H160" s="16">
        <v>13615</v>
      </c>
      <c r="I160" s="16">
        <v>6080</v>
      </c>
      <c r="J160" s="24">
        <f t="shared" ref="J160:J164" si="19">H160-I160</f>
        <v>7535</v>
      </c>
      <c r="K160" s="18"/>
    </row>
    <row r="161" spans="1:11" ht="20.25" customHeight="1" x14ac:dyDescent="0.25">
      <c r="A161" s="27">
        <v>132</v>
      </c>
      <c r="B161" s="27">
        <v>1018</v>
      </c>
      <c r="C161" s="13" t="s">
        <v>234</v>
      </c>
      <c r="D161" s="14"/>
      <c r="E161" s="13"/>
      <c r="F161" s="13" t="s">
        <v>120</v>
      </c>
      <c r="G161" s="15">
        <v>10</v>
      </c>
      <c r="H161" s="16">
        <v>1500</v>
      </c>
      <c r="I161" s="16">
        <v>1300</v>
      </c>
      <c r="J161" s="24">
        <f t="shared" si="19"/>
        <v>200</v>
      </c>
      <c r="K161" s="10"/>
    </row>
    <row r="162" spans="1:11" ht="18.75" customHeight="1" x14ac:dyDescent="0.25">
      <c r="A162" s="27">
        <v>133</v>
      </c>
      <c r="B162" s="27">
        <v>1018</v>
      </c>
      <c r="C162" s="13" t="s">
        <v>235</v>
      </c>
      <c r="D162" s="13"/>
      <c r="E162" s="13"/>
      <c r="F162" s="13" t="s">
        <v>120</v>
      </c>
      <c r="G162" s="15">
        <v>9</v>
      </c>
      <c r="H162" s="16">
        <v>225</v>
      </c>
      <c r="I162" s="16">
        <v>220</v>
      </c>
      <c r="J162" s="24">
        <f t="shared" si="19"/>
        <v>5</v>
      </c>
      <c r="K162" s="10"/>
    </row>
    <row r="163" spans="1:11" ht="19.5" customHeight="1" x14ac:dyDescent="0.25">
      <c r="A163" s="27">
        <v>134</v>
      </c>
      <c r="B163" s="27">
        <v>1018</v>
      </c>
      <c r="C163" s="13" t="s">
        <v>236</v>
      </c>
      <c r="D163" s="13"/>
      <c r="E163" s="13"/>
      <c r="F163" s="13" t="s">
        <v>120</v>
      </c>
      <c r="G163" s="15">
        <v>16</v>
      </c>
      <c r="H163" s="16">
        <v>160</v>
      </c>
      <c r="I163" s="16">
        <v>150</v>
      </c>
      <c r="J163" s="24">
        <f t="shared" si="19"/>
        <v>10</v>
      </c>
      <c r="K163" s="10"/>
    </row>
    <row r="164" spans="1:11" ht="20.25" customHeight="1" x14ac:dyDescent="0.25">
      <c r="A164" s="27"/>
      <c r="B164" s="27"/>
      <c r="C164" s="42" t="s">
        <v>237</v>
      </c>
      <c r="D164" s="12"/>
      <c r="E164" s="12"/>
      <c r="F164" s="12"/>
      <c r="G164" s="19">
        <f>SUM(G160:G163)</f>
        <v>40</v>
      </c>
      <c r="H164" s="20">
        <f>SUM(H160:H163)</f>
        <v>15500</v>
      </c>
      <c r="I164" s="20">
        <f>SUM(I160:I163)</f>
        <v>7750</v>
      </c>
      <c r="J164" s="11">
        <f t="shared" si="19"/>
        <v>7750</v>
      </c>
      <c r="K164" s="10"/>
    </row>
    <row r="165" spans="1:11" ht="21" customHeight="1" x14ac:dyDescent="0.25">
      <c r="A165" s="27"/>
      <c r="B165" s="27"/>
      <c r="C165" s="54" t="s">
        <v>250</v>
      </c>
      <c r="D165" s="54"/>
      <c r="E165" s="54"/>
      <c r="F165" s="54"/>
      <c r="G165" s="54"/>
      <c r="H165" s="54"/>
      <c r="I165" s="54"/>
      <c r="J165" s="54"/>
      <c r="K165" s="54"/>
    </row>
    <row r="166" spans="1:11" ht="20.25" customHeight="1" x14ac:dyDescent="0.25">
      <c r="A166" s="27">
        <v>135</v>
      </c>
      <c r="B166" s="27">
        <v>1018</v>
      </c>
      <c r="C166" s="10" t="s">
        <v>121</v>
      </c>
      <c r="D166" s="10" t="s">
        <v>238</v>
      </c>
      <c r="E166" s="10" t="s">
        <v>239</v>
      </c>
      <c r="F166" s="10" t="s">
        <v>120</v>
      </c>
      <c r="G166" s="17">
        <v>1</v>
      </c>
      <c r="H166" s="21">
        <v>551</v>
      </c>
      <c r="I166" s="21">
        <v>551</v>
      </c>
      <c r="J166" s="24">
        <f t="shared" ref="J166:J182" si="20">H166-I166</f>
        <v>0</v>
      </c>
      <c r="K166" s="10" t="s">
        <v>134</v>
      </c>
    </row>
    <row r="167" spans="1:11" ht="15" customHeight="1" x14ac:dyDescent="0.25">
      <c r="A167" s="27">
        <v>136</v>
      </c>
      <c r="B167" s="27">
        <v>1018</v>
      </c>
      <c r="C167" s="10" t="s">
        <v>240</v>
      </c>
      <c r="D167" s="10" t="s">
        <v>238</v>
      </c>
      <c r="E167" s="10" t="s">
        <v>241</v>
      </c>
      <c r="F167" s="10" t="s">
        <v>120</v>
      </c>
      <c r="G167" s="17">
        <v>1</v>
      </c>
      <c r="H167" s="21">
        <v>548</v>
      </c>
      <c r="I167" s="21">
        <v>548</v>
      </c>
      <c r="J167" s="24">
        <f t="shared" si="20"/>
        <v>0</v>
      </c>
      <c r="K167" s="10" t="s">
        <v>134</v>
      </c>
    </row>
    <row r="168" spans="1:11" ht="19.5" customHeight="1" x14ac:dyDescent="0.25">
      <c r="A168" s="27">
        <v>137</v>
      </c>
      <c r="B168" s="27">
        <v>1018</v>
      </c>
      <c r="C168" s="10" t="s">
        <v>242</v>
      </c>
      <c r="D168" s="10" t="s">
        <v>238</v>
      </c>
      <c r="E168" s="10" t="s">
        <v>243</v>
      </c>
      <c r="F168" s="10" t="s">
        <v>120</v>
      </c>
      <c r="G168" s="17">
        <v>1</v>
      </c>
      <c r="H168" s="21">
        <v>1919</v>
      </c>
      <c r="I168" s="21">
        <v>1919</v>
      </c>
      <c r="J168" s="24">
        <f t="shared" si="20"/>
        <v>0</v>
      </c>
      <c r="K168" s="10" t="s">
        <v>134</v>
      </c>
    </row>
    <row r="169" spans="1:11" ht="19.5" customHeight="1" x14ac:dyDescent="0.25">
      <c r="A169" s="27">
        <v>138</v>
      </c>
      <c r="B169" s="27">
        <v>1018</v>
      </c>
      <c r="C169" s="10" t="s">
        <v>244</v>
      </c>
      <c r="D169" s="10" t="s">
        <v>238</v>
      </c>
      <c r="E169" s="10" t="s">
        <v>245</v>
      </c>
      <c r="F169" s="10" t="s">
        <v>120</v>
      </c>
      <c r="G169" s="17">
        <v>1</v>
      </c>
      <c r="H169" s="21">
        <v>19100</v>
      </c>
      <c r="I169" s="16">
        <v>17703</v>
      </c>
      <c r="J169" s="24">
        <f t="shared" si="20"/>
        <v>1397</v>
      </c>
      <c r="K169" s="10" t="s">
        <v>134</v>
      </c>
    </row>
    <row r="170" spans="1:11" ht="21" customHeight="1" x14ac:dyDescent="0.25">
      <c r="A170" s="27">
        <v>139</v>
      </c>
      <c r="B170" s="27">
        <v>1018</v>
      </c>
      <c r="C170" s="10" t="s">
        <v>246</v>
      </c>
      <c r="D170" s="10" t="s">
        <v>238</v>
      </c>
      <c r="E170" s="10" t="s">
        <v>247</v>
      </c>
      <c r="F170" s="10" t="s">
        <v>120</v>
      </c>
      <c r="G170" s="17">
        <v>13</v>
      </c>
      <c r="H170" s="21">
        <v>2210</v>
      </c>
      <c r="I170" s="21">
        <v>2210</v>
      </c>
      <c r="J170" s="24">
        <f t="shared" si="20"/>
        <v>0</v>
      </c>
      <c r="K170" s="10" t="s">
        <v>134</v>
      </c>
    </row>
    <row r="171" spans="1:11" ht="18" customHeight="1" x14ac:dyDescent="0.25">
      <c r="A171" s="27">
        <v>140</v>
      </c>
      <c r="B171" s="27">
        <v>1018</v>
      </c>
      <c r="C171" s="10" t="s">
        <v>248</v>
      </c>
      <c r="D171" s="10" t="s">
        <v>238</v>
      </c>
      <c r="E171" s="10" t="s">
        <v>249</v>
      </c>
      <c r="F171" s="10" t="s">
        <v>120</v>
      </c>
      <c r="G171" s="17">
        <v>13</v>
      </c>
      <c r="H171" s="21">
        <v>390</v>
      </c>
      <c r="I171" s="21">
        <v>312</v>
      </c>
      <c r="J171" s="24">
        <f t="shared" si="20"/>
        <v>78</v>
      </c>
      <c r="K171" s="10" t="s">
        <v>134</v>
      </c>
    </row>
    <row r="172" spans="1:11" ht="24" customHeight="1" x14ac:dyDescent="0.25">
      <c r="A172" s="27"/>
      <c r="B172" s="27"/>
      <c r="C172" s="42" t="s">
        <v>237</v>
      </c>
      <c r="D172" s="12"/>
      <c r="E172" s="12"/>
      <c r="F172" s="12"/>
      <c r="G172" s="19">
        <f>SUM(G166:G171)</f>
        <v>30</v>
      </c>
      <c r="H172" s="20">
        <f t="shared" ref="H172:I172" si="21">SUM(H166:H171)</f>
        <v>24718</v>
      </c>
      <c r="I172" s="20">
        <f t="shared" si="21"/>
        <v>23243</v>
      </c>
      <c r="J172" s="11">
        <f t="shared" si="20"/>
        <v>1475</v>
      </c>
      <c r="K172" s="33"/>
    </row>
    <row r="173" spans="1:11" ht="23.25" customHeight="1" x14ac:dyDescent="0.25">
      <c r="A173" s="27"/>
      <c r="B173" s="27"/>
      <c r="C173" s="53" t="s">
        <v>303</v>
      </c>
      <c r="D173" s="53"/>
      <c r="E173" s="53"/>
      <c r="F173" s="53"/>
      <c r="G173" s="53"/>
      <c r="H173" s="53"/>
      <c r="I173" s="53"/>
      <c r="J173" s="53"/>
      <c r="K173" s="53"/>
    </row>
    <row r="174" spans="1:11" ht="21" customHeight="1" x14ac:dyDescent="0.25">
      <c r="A174" s="37">
        <v>141</v>
      </c>
      <c r="B174" s="37">
        <v>1018</v>
      </c>
      <c r="C174" s="38" t="s">
        <v>302</v>
      </c>
      <c r="D174" s="29">
        <v>43825</v>
      </c>
      <c r="E174" s="5">
        <v>1018500002</v>
      </c>
      <c r="F174" s="5" t="s">
        <v>99</v>
      </c>
      <c r="G174" s="30">
        <v>1</v>
      </c>
      <c r="H174" s="31">
        <v>12150</v>
      </c>
      <c r="I174" s="32"/>
      <c r="J174" s="24">
        <f t="shared" si="20"/>
        <v>12150</v>
      </c>
      <c r="K174" s="33"/>
    </row>
    <row r="175" spans="1:11" ht="18.75" customHeight="1" x14ac:dyDescent="0.25">
      <c r="A175" s="27"/>
      <c r="B175" s="27"/>
      <c r="C175" s="42" t="s">
        <v>237</v>
      </c>
      <c r="D175" s="12"/>
      <c r="E175" s="12"/>
      <c r="F175" s="12"/>
      <c r="G175" s="19"/>
      <c r="H175" s="20">
        <f>H174</f>
        <v>12150</v>
      </c>
      <c r="I175" s="20">
        <f t="shared" ref="I175:J175" si="22">I174</f>
        <v>0</v>
      </c>
      <c r="J175" s="20">
        <f t="shared" si="22"/>
        <v>12150</v>
      </c>
      <c r="K175" s="33"/>
    </row>
    <row r="176" spans="1:11" ht="19.5" customHeight="1" x14ac:dyDescent="0.25">
      <c r="A176" s="27"/>
      <c r="B176" s="27"/>
      <c r="C176" s="54" t="s">
        <v>251</v>
      </c>
      <c r="D176" s="54"/>
      <c r="E176" s="54"/>
      <c r="F176" s="54"/>
      <c r="G176" s="54"/>
      <c r="H176" s="54"/>
      <c r="I176" s="54"/>
      <c r="J176" s="54"/>
      <c r="K176" s="54"/>
    </row>
    <row r="177" spans="1:11" ht="21" customHeight="1" x14ac:dyDescent="0.25">
      <c r="A177" s="27">
        <v>142</v>
      </c>
      <c r="B177" s="27">
        <v>1018</v>
      </c>
      <c r="C177" s="39" t="s">
        <v>310</v>
      </c>
      <c r="D177" s="5" t="s">
        <v>304</v>
      </c>
      <c r="E177" s="5" t="s">
        <v>305</v>
      </c>
      <c r="F177" s="5" t="s">
        <v>120</v>
      </c>
      <c r="G177" s="34">
        <v>1</v>
      </c>
      <c r="H177" s="35">
        <v>5462</v>
      </c>
      <c r="I177" s="36"/>
      <c r="J177" s="24">
        <f t="shared" si="20"/>
        <v>5462</v>
      </c>
      <c r="K177" s="33"/>
    </row>
    <row r="178" spans="1:11" ht="21.75" customHeight="1" x14ac:dyDescent="0.25">
      <c r="A178" s="28"/>
      <c r="B178" s="28"/>
      <c r="C178" s="42" t="s">
        <v>237</v>
      </c>
      <c r="D178" s="49"/>
      <c r="E178" s="49"/>
      <c r="F178" s="49"/>
      <c r="G178" s="50"/>
      <c r="H178" s="51">
        <f>H177</f>
        <v>5462</v>
      </c>
      <c r="I178" s="51">
        <f t="shared" ref="I178:J178" si="23">I177</f>
        <v>0</v>
      </c>
      <c r="J178" s="52">
        <f t="shared" si="23"/>
        <v>5462</v>
      </c>
      <c r="K178" s="33"/>
    </row>
    <row r="179" spans="1:11" ht="28.5" customHeight="1" x14ac:dyDescent="0.25">
      <c r="A179" s="27"/>
      <c r="B179" s="27"/>
      <c r="C179" s="53" t="s">
        <v>128</v>
      </c>
      <c r="D179" s="53"/>
      <c r="E179" s="53"/>
      <c r="F179" s="53"/>
      <c r="G179" s="53"/>
      <c r="H179" s="53"/>
      <c r="I179" s="53"/>
      <c r="J179" s="53"/>
      <c r="K179" s="53"/>
    </row>
    <row r="180" spans="1:11" ht="21" customHeight="1" x14ac:dyDescent="0.25">
      <c r="A180" s="27">
        <v>143</v>
      </c>
      <c r="B180" s="27">
        <v>1018</v>
      </c>
      <c r="C180" s="12" t="s">
        <v>121</v>
      </c>
      <c r="D180" s="12">
        <v>1988</v>
      </c>
      <c r="E180" s="12">
        <v>101820002</v>
      </c>
      <c r="F180" s="10" t="s">
        <v>120</v>
      </c>
      <c r="G180" s="15">
        <v>1</v>
      </c>
      <c r="H180" s="16">
        <v>159</v>
      </c>
      <c r="I180" s="16">
        <v>159</v>
      </c>
      <c r="J180" s="24">
        <f t="shared" si="20"/>
        <v>0</v>
      </c>
      <c r="K180" s="15">
        <v>10</v>
      </c>
    </row>
    <row r="181" spans="1:11" ht="21.75" customHeight="1" x14ac:dyDescent="0.25">
      <c r="A181" s="27">
        <v>144</v>
      </c>
      <c r="B181" s="27">
        <v>1018</v>
      </c>
      <c r="C181" s="12" t="s">
        <v>254</v>
      </c>
      <c r="D181" s="12">
        <v>2006</v>
      </c>
      <c r="E181" s="12">
        <v>101820003</v>
      </c>
      <c r="F181" s="10" t="s">
        <v>120</v>
      </c>
      <c r="G181" s="15">
        <v>1</v>
      </c>
      <c r="H181" s="16">
        <v>250</v>
      </c>
      <c r="I181" s="16">
        <v>250</v>
      </c>
      <c r="J181" s="24">
        <f t="shared" si="20"/>
        <v>0</v>
      </c>
      <c r="K181" s="15">
        <v>10</v>
      </c>
    </row>
    <row r="182" spans="1:11" ht="23.25" customHeight="1" x14ac:dyDescent="0.25">
      <c r="A182" s="27">
        <v>145</v>
      </c>
      <c r="B182" s="27">
        <v>1018</v>
      </c>
      <c r="C182" s="12" t="s">
        <v>255</v>
      </c>
      <c r="D182" s="12"/>
      <c r="E182" s="12"/>
      <c r="F182" s="10" t="s">
        <v>120</v>
      </c>
      <c r="G182" s="15">
        <v>62</v>
      </c>
      <c r="H182" s="16">
        <v>620</v>
      </c>
      <c r="I182" s="16">
        <v>0</v>
      </c>
      <c r="J182" s="24">
        <f t="shared" si="20"/>
        <v>620</v>
      </c>
      <c r="K182" s="15">
        <v>25</v>
      </c>
    </row>
    <row r="183" spans="1:11" ht="23.25" customHeight="1" x14ac:dyDescent="0.25">
      <c r="A183" s="27"/>
      <c r="B183" s="27"/>
      <c r="C183" s="42" t="s">
        <v>237</v>
      </c>
      <c r="D183" s="12"/>
      <c r="E183" s="12"/>
      <c r="F183" s="10"/>
      <c r="G183" s="15"/>
      <c r="H183" s="20">
        <f>H180+H181+H182</f>
        <v>1029</v>
      </c>
      <c r="I183" s="20">
        <f t="shared" ref="I183:J183" si="24">I180+I181+I182</f>
        <v>409</v>
      </c>
      <c r="J183" s="20">
        <f t="shared" si="24"/>
        <v>620</v>
      </c>
      <c r="K183" s="33"/>
    </row>
    <row r="184" spans="1:11" ht="24" customHeight="1" x14ac:dyDescent="0.25">
      <c r="A184" s="27"/>
      <c r="B184" s="27"/>
      <c r="C184" s="42" t="s">
        <v>308</v>
      </c>
      <c r="D184" s="12"/>
      <c r="E184" s="12"/>
      <c r="F184" s="12"/>
      <c r="G184" s="19">
        <f>G145+G158+G165+G172</f>
        <v>31</v>
      </c>
      <c r="H184" s="20">
        <f>H164+H172+H175+H178+H183</f>
        <v>58859</v>
      </c>
      <c r="I184" s="20">
        <f t="shared" ref="I184:J184" si="25">I164+I172+I175+I178+I183</f>
        <v>31402</v>
      </c>
      <c r="J184" s="19">
        <f t="shared" si="25"/>
        <v>27457</v>
      </c>
      <c r="K184" s="33"/>
    </row>
    <row r="185" spans="1:11" ht="0.75" hidden="1" customHeight="1" x14ac:dyDescent="0.25">
      <c r="A185" s="6"/>
      <c r="B185" s="6"/>
      <c r="C185" s="6" t="s">
        <v>253</v>
      </c>
      <c r="D185" s="6"/>
      <c r="E185" s="6"/>
      <c r="F185" s="6"/>
      <c r="G185" s="6"/>
      <c r="H185" s="26">
        <f>H92+H158+H184</f>
        <v>814177.78</v>
      </c>
      <c r="I185" s="26">
        <f t="shared" ref="I185:J185" si="26">I92+I158+I184</f>
        <v>360307.30000000005</v>
      </c>
      <c r="J185" s="26">
        <f t="shared" si="26"/>
        <v>453870.48</v>
      </c>
      <c r="K185" s="6"/>
    </row>
    <row r="186" spans="1:11" ht="24.75" customHeight="1" x14ac:dyDescent="0.25">
      <c r="A186" s="10"/>
      <c r="B186" s="10"/>
      <c r="C186" s="6" t="s">
        <v>294</v>
      </c>
      <c r="D186" s="10"/>
      <c r="E186" s="10"/>
      <c r="F186" s="10"/>
      <c r="G186" s="10"/>
      <c r="H186" s="10"/>
      <c r="I186" s="10"/>
      <c r="J186" s="10"/>
      <c r="K186" s="10"/>
    </row>
    <row r="187" spans="1:11" ht="21" customHeight="1" x14ac:dyDescent="0.25">
      <c r="A187" s="10">
        <v>146</v>
      </c>
      <c r="B187" s="10">
        <v>1014</v>
      </c>
      <c r="C187" s="10" t="s">
        <v>295</v>
      </c>
      <c r="D187" s="10">
        <v>2017</v>
      </c>
      <c r="E187" s="10">
        <v>10480116</v>
      </c>
      <c r="F187" s="10" t="s">
        <v>99</v>
      </c>
      <c r="G187" s="10">
        <v>1</v>
      </c>
      <c r="H187" s="21">
        <v>1250</v>
      </c>
      <c r="I187" s="21">
        <v>1250</v>
      </c>
      <c r="J187" s="16">
        <f t="shared" ref="J187:J195" si="27">H187-I187</f>
        <v>0</v>
      </c>
      <c r="K187" s="15">
        <v>10</v>
      </c>
    </row>
    <row r="188" spans="1:11" ht="21.75" customHeight="1" x14ac:dyDescent="0.25">
      <c r="A188" s="10">
        <v>147</v>
      </c>
      <c r="B188" s="10">
        <v>1014</v>
      </c>
      <c r="C188" s="10" t="s">
        <v>296</v>
      </c>
      <c r="D188" s="10">
        <v>2017</v>
      </c>
      <c r="E188" s="10">
        <v>10480117</v>
      </c>
      <c r="F188" s="10" t="s">
        <v>99</v>
      </c>
      <c r="G188" s="10">
        <v>1</v>
      </c>
      <c r="H188" s="21">
        <v>4536</v>
      </c>
      <c r="I188" s="21">
        <v>4536</v>
      </c>
      <c r="J188" s="16">
        <f t="shared" si="27"/>
        <v>0</v>
      </c>
      <c r="K188" s="15">
        <v>10</v>
      </c>
    </row>
    <row r="189" spans="1:11" ht="21" customHeight="1" x14ac:dyDescent="0.25">
      <c r="A189" s="10">
        <v>148</v>
      </c>
      <c r="B189" s="10">
        <v>1014</v>
      </c>
      <c r="C189" s="10" t="s">
        <v>296</v>
      </c>
      <c r="D189" s="10"/>
      <c r="E189" s="10">
        <v>10480118</v>
      </c>
      <c r="F189" s="10" t="s">
        <v>99</v>
      </c>
      <c r="G189" s="10">
        <v>1</v>
      </c>
      <c r="H189" s="21">
        <v>4536</v>
      </c>
      <c r="I189" s="21">
        <v>4536</v>
      </c>
      <c r="J189" s="16">
        <f t="shared" si="27"/>
        <v>0</v>
      </c>
      <c r="K189" s="15">
        <v>10</v>
      </c>
    </row>
    <row r="190" spans="1:11" ht="22.5" customHeight="1" x14ac:dyDescent="0.25">
      <c r="A190" s="10">
        <v>149</v>
      </c>
      <c r="B190" s="10">
        <v>1014</v>
      </c>
      <c r="C190" s="10" t="s">
        <v>296</v>
      </c>
      <c r="D190" s="10"/>
      <c r="E190" s="10">
        <v>10480119</v>
      </c>
      <c r="F190" s="10" t="s">
        <v>99</v>
      </c>
      <c r="G190" s="10">
        <v>1</v>
      </c>
      <c r="H190" s="21">
        <v>4536</v>
      </c>
      <c r="I190" s="21">
        <v>4536</v>
      </c>
      <c r="J190" s="16">
        <f t="shared" si="27"/>
        <v>0</v>
      </c>
      <c r="K190" s="15">
        <v>10</v>
      </c>
    </row>
    <row r="191" spans="1:11" ht="22.5" customHeight="1" x14ac:dyDescent="0.25">
      <c r="A191" s="6"/>
      <c r="B191" s="6"/>
      <c r="C191" s="6"/>
      <c r="D191" s="6"/>
      <c r="E191" s="6"/>
      <c r="F191" s="6"/>
      <c r="G191" s="6"/>
      <c r="H191" s="22">
        <f>H187+H188+H189+H190</f>
        <v>14858</v>
      </c>
      <c r="I191" s="22">
        <f t="shared" ref="I191:J191" si="28">I187+I188+I189+I190</f>
        <v>14858</v>
      </c>
      <c r="J191" s="22">
        <f t="shared" si="28"/>
        <v>0</v>
      </c>
      <c r="K191" s="19"/>
    </row>
    <row r="192" spans="1:11" ht="20.25" customHeight="1" x14ac:dyDescent="0.25">
      <c r="A192" s="10">
        <v>150</v>
      </c>
      <c r="B192" s="10">
        <v>1018</v>
      </c>
      <c r="C192" s="39" t="s">
        <v>298</v>
      </c>
      <c r="D192" s="10">
        <v>2017</v>
      </c>
      <c r="E192" s="10">
        <v>101811253</v>
      </c>
      <c r="F192" s="10" t="s">
        <v>99</v>
      </c>
      <c r="G192" s="10">
        <v>1</v>
      </c>
      <c r="H192" s="21">
        <v>24000</v>
      </c>
      <c r="I192" s="21">
        <v>9600</v>
      </c>
      <c r="J192" s="16">
        <f t="shared" si="27"/>
        <v>14400</v>
      </c>
      <c r="K192" s="10">
        <v>10</v>
      </c>
    </row>
    <row r="193" spans="1:11" ht="19.5" customHeight="1" x14ac:dyDescent="0.25">
      <c r="A193" s="10">
        <v>151</v>
      </c>
      <c r="B193" s="10">
        <v>1018</v>
      </c>
      <c r="C193" s="39" t="s">
        <v>297</v>
      </c>
      <c r="D193" s="10">
        <v>2018</v>
      </c>
      <c r="E193" s="10">
        <v>101811290</v>
      </c>
      <c r="F193" s="10" t="s">
        <v>99</v>
      </c>
      <c r="G193" s="10">
        <v>1</v>
      </c>
      <c r="H193" s="21">
        <v>19500</v>
      </c>
      <c r="I193" s="21">
        <v>5525</v>
      </c>
      <c r="J193" s="16">
        <f t="shared" si="27"/>
        <v>13975</v>
      </c>
      <c r="K193" s="10">
        <v>10</v>
      </c>
    </row>
    <row r="194" spans="1:11" ht="21" customHeight="1" x14ac:dyDescent="0.25">
      <c r="A194" s="10">
        <v>152</v>
      </c>
      <c r="B194" s="10">
        <v>1018</v>
      </c>
      <c r="C194" s="39" t="s">
        <v>299</v>
      </c>
      <c r="D194" s="10">
        <v>2018</v>
      </c>
      <c r="E194" s="10">
        <v>101811292</v>
      </c>
      <c r="F194" s="10" t="s">
        <v>99</v>
      </c>
      <c r="G194" s="10">
        <v>1</v>
      </c>
      <c r="H194" s="21">
        <v>9849.6</v>
      </c>
      <c r="I194" s="21">
        <v>2708.64</v>
      </c>
      <c r="J194" s="16">
        <f t="shared" si="27"/>
        <v>7140.9600000000009</v>
      </c>
      <c r="K194" s="10">
        <v>10</v>
      </c>
    </row>
    <row r="195" spans="1:11" ht="20.25" customHeight="1" x14ac:dyDescent="0.25">
      <c r="A195" s="10">
        <v>153</v>
      </c>
      <c r="B195" s="10">
        <v>1018</v>
      </c>
      <c r="C195" s="39" t="s">
        <v>300</v>
      </c>
      <c r="D195" s="10">
        <v>2018</v>
      </c>
      <c r="E195" s="10">
        <v>101811339</v>
      </c>
      <c r="F195" s="10" t="s">
        <v>99</v>
      </c>
      <c r="G195" s="10">
        <v>1</v>
      </c>
      <c r="H195" s="21">
        <v>28688.98</v>
      </c>
      <c r="I195" s="21">
        <v>6455.16</v>
      </c>
      <c r="J195" s="16">
        <f t="shared" si="27"/>
        <v>22233.82</v>
      </c>
      <c r="K195" s="10">
        <v>10</v>
      </c>
    </row>
    <row r="196" spans="1:11" ht="18" customHeight="1" x14ac:dyDescent="0.25">
      <c r="A196" s="10"/>
      <c r="B196" s="10"/>
      <c r="C196" s="10"/>
      <c r="D196" s="10"/>
      <c r="E196" s="10"/>
      <c r="F196" s="10"/>
      <c r="G196" s="10"/>
      <c r="H196" s="22">
        <f>H192+H193+H194+H195</f>
        <v>82038.58</v>
      </c>
      <c r="I196" s="22">
        <f t="shared" ref="I196" si="29">I192+I193+I194+I195</f>
        <v>24288.799999999999</v>
      </c>
      <c r="J196" s="22">
        <f>J192+J193+J194+J195</f>
        <v>57749.78</v>
      </c>
      <c r="K196" s="10"/>
    </row>
    <row r="197" spans="1:11" ht="47.25" customHeight="1" x14ac:dyDescent="0.25">
      <c r="A197" s="10"/>
      <c r="B197" s="10"/>
      <c r="C197" s="6" t="s">
        <v>309</v>
      </c>
      <c r="D197" s="10"/>
      <c r="E197" s="10"/>
      <c r="F197" s="10"/>
      <c r="G197" s="10"/>
      <c r="H197" s="26">
        <f>H185+H191+H196</f>
        <v>911074.36</v>
      </c>
      <c r="I197" s="26">
        <f>I185+I191+I196</f>
        <v>399454.10000000003</v>
      </c>
      <c r="J197" s="26">
        <f t="shared" ref="J197" si="30">J185+J191+J196</f>
        <v>511620.26</v>
      </c>
      <c r="K197" s="10"/>
    </row>
    <row r="199" spans="1:11" ht="11.45" customHeight="1" x14ac:dyDescent="0.25">
      <c r="J199" s="41"/>
    </row>
  </sheetData>
  <mergeCells count="18">
    <mergeCell ref="C135:K135"/>
    <mergeCell ref="C159:K159"/>
    <mergeCell ref="C165:K165"/>
    <mergeCell ref="C179:K179"/>
    <mergeCell ref="C90:K90"/>
    <mergeCell ref="C93:K93"/>
    <mergeCell ref="C113:K113"/>
    <mergeCell ref="C117:K117"/>
    <mergeCell ref="C125:K125"/>
    <mergeCell ref="C173:K173"/>
    <mergeCell ref="C176:K176"/>
    <mergeCell ref="C38:K38"/>
    <mergeCell ref="C48:K48"/>
    <mergeCell ref="C54:K54"/>
    <mergeCell ref="C68:K68"/>
    <mergeCell ref="A1:K1"/>
    <mergeCell ref="A2:K2"/>
    <mergeCell ref="C5:K5"/>
  </mergeCells>
  <phoneticPr fontId="1" type="noConversion"/>
  <pageMargins left="0.39370078740157483" right="0.31496062992125984" top="0.51181102362204722" bottom="0.47244094488188981" header="0.6692913385826772" footer="0.47244094488188981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Основні засоби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2021-04-16T10:49:32Z</cp:lastPrinted>
  <dcterms:created xsi:type="dcterms:W3CDTF">2021-04-09T10:57:07Z</dcterms:created>
  <dcterms:modified xsi:type="dcterms:W3CDTF">2021-04-19T12:18:16Z</dcterms:modified>
</cp:coreProperties>
</file>