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210" windowWidth="15120" windowHeight="79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Лист1!$K$1:$K$515</definedName>
    <definedName name="_xlnm.Print_Titles" localSheetId="0">Лист1!$11:$12</definedName>
    <definedName name="_xlnm.Print_Area" localSheetId="0">Лист1!$A$1:$J$433</definedName>
  </definedNames>
  <calcPr calcId="125725"/>
</workbook>
</file>

<file path=xl/calcChain.xml><?xml version="1.0" encoding="utf-8"?>
<calcChain xmlns="http://schemas.openxmlformats.org/spreadsheetml/2006/main">
  <c r="I172" i="1"/>
  <c r="I143" l="1"/>
  <c r="I22"/>
  <c r="I86" l="1"/>
  <c r="I397"/>
  <c r="I351"/>
  <c r="I307"/>
  <c r="I217"/>
  <c r="I132"/>
  <c r="I386" l="1"/>
  <c r="I389"/>
  <c r="I190"/>
  <c r="I154"/>
  <c r="I43"/>
  <c r="I40" l="1"/>
  <c r="I150" l="1"/>
  <c r="I178"/>
  <c r="I105"/>
  <c r="I157"/>
  <c r="I141" l="1"/>
  <c r="I233" l="1"/>
  <c r="I372" l="1"/>
  <c r="I129"/>
  <c r="I99" l="1"/>
  <c r="I166" l="1"/>
  <c r="I169"/>
  <c r="I102"/>
  <c r="I92"/>
  <c r="I108" l="1"/>
  <c r="I84" s="1"/>
  <c r="I348"/>
  <c r="I304"/>
  <c r="I221"/>
  <c r="I382"/>
  <c r="I54"/>
  <c r="I200"/>
  <c r="I252"/>
  <c r="I25"/>
  <c r="I16"/>
  <c r="I376"/>
  <c r="I237"/>
  <c r="I248"/>
  <c r="I284"/>
  <c r="I312"/>
  <c r="I325"/>
  <c r="I195"/>
  <c r="I61"/>
  <c r="I36"/>
  <c r="I57"/>
  <c r="I400"/>
  <c r="I405"/>
  <c r="I360"/>
  <c r="I357"/>
  <c r="I77"/>
  <c r="I48"/>
  <c r="I33"/>
  <c r="I214"/>
  <c r="I225"/>
  <c r="I418"/>
  <c r="I416" s="1"/>
  <c r="I415" s="1"/>
  <c r="I412"/>
  <c r="I410" s="1"/>
  <c r="I409" s="1"/>
  <c r="I369"/>
  <c r="I245"/>
  <c r="I184"/>
  <c r="I182" s="1"/>
  <c r="I181" s="1"/>
  <c r="I175"/>
  <c r="I163"/>
  <c r="I161" l="1"/>
  <c r="I160" s="1"/>
  <c r="I14"/>
  <c r="I13" s="1"/>
  <c r="I231"/>
  <c r="I230" s="1"/>
  <c r="I367"/>
  <c r="I366" s="1"/>
  <c r="I83"/>
  <c r="I188"/>
  <c r="I187" s="1"/>
  <c r="I212"/>
  <c r="I211" s="1"/>
  <c r="I140"/>
  <c r="I52"/>
  <c r="I51" s="1"/>
  <c r="I355"/>
  <c r="I354" s="1"/>
  <c r="I421" l="1"/>
</calcChain>
</file>

<file path=xl/sharedStrings.xml><?xml version="1.0" encoding="utf-8"?>
<sst xmlns="http://schemas.openxmlformats.org/spreadsheetml/2006/main" count="512" uniqueCount="423">
  <si>
    <t>Код Функціональної класифікації видатків та кредитування бюджету</t>
  </si>
  <si>
    <t>0200000</t>
  </si>
  <si>
    <t>0210000</t>
  </si>
  <si>
    <t>Виконавчий комітет міської ради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</si>
  <si>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</si>
  <si>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</si>
  <si>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</si>
  <si>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</si>
  <si>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Розроблення схем планування та забудови територій (містобудівної документації)</t>
  </si>
  <si>
    <t>0443</t>
  </si>
  <si>
    <t>0217350</t>
  </si>
  <si>
    <t>0600000</t>
  </si>
  <si>
    <t>Управління освіти</t>
  </si>
  <si>
    <t>0610000</t>
  </si>
  <si>
    <t>0611010</t>
  </si>
  <si>
    <t>0910</t>
  </si>
  <si>
    <t>Надання дошкільної освіти</t>
  </si>
  <si>
    <t>0921</t>
  </si>
  <si>
    <t>0700000</t>
  </si>
  <si>
    <t>Управління охорони здоров'я</t>
  </si>
  <si>
    <t>0710000</t>
  </si>
  <si>
    <t>0712030</t>
  </si>
  <si>
    <t>0733</t>
  </si>
  <si>
    <t>Лікарсько-акушерська допомога вагітним, породіллям та новонародженим</t>
  </si>
  <si>
    <t>0800000</t>
  </si>
  <si>
    <t>Департамент соціальної політики</t>
  </si>
  <si>
    <t>0810000</t>
  </si>
  <si>
    <t>0160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</si>
  <si>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</si>
  <si>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</si>
  <si>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</si>
  <si>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</si>
  <si>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</si>
  <si>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</si>
  <si>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</si>
  <si>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</si>
  <si>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</si>
  <si>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</si>
  <si>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</si>
  <si>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Придбання комп’ютерної техніки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</si>
  <si>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</si>
  <si>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</si>
  <si>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</si>
  <si>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</si>
  <si>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</si>
  <si>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</si>
  <si>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</si>
  <si>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</si>
  <si>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</si>
  <si>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</si>
  <si>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0810</t>
  </si>
  <si>
    <t>1115031</t>
  </si>
  <si>
    <t>Утримання та навчально-тренувальна робота комунальних дитячо-юнацьких спортивних шкіл</t>
  </si>
  <si>
    <t xml:space="preserve">   Департамент житлово-комунального господарства</t>
  </si>
  <si>
    <t>1210000</t>
  </si>
  <si>
    <t>1210160</t>
  </si>
  <si>
    <t>1216011</t>
  </si>
  <si>
    <t>0620</t>
  </si>
  <si>
    <t>Експлуатація та технічне обслуговування житлового фонду</t>
  </si>
  <si>
    <t>Капітальний ремонт житлового фонду (для ОСББ)</t>
  </si>
  <si>
    <t>1216015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</si>
  <si>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</si>
  <si>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</si>
  <si>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</si>
  <si>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</si>
  <si>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</si>
  <si>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</si>
  <si>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</si>
  <si>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Капітальний ремонт контейнерних площадок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</si>
  <si>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</si>
  <si>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</si>
  <si>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</si>
  <si>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</si>
  <si>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0490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</si>
  <si>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</si>
  <si>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</si>
  <si>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</si>
  <si>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</si>
  <si>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</si>
  <si>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</si>
  <si>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</si>
  <si>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</si>
  <si>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</si>
  <si>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Реалізація інших заходів щодо соціально-економічного розвитку територій</t>
  </si>
  <si>
    <t>1517640</t>
  </si>
  <si>
    <t>0470</t>
  </si>
  <si>
    <t>Заходи з енергозбереження</t>
  </si>
  <si>
    <t>3710160</t>
  </si>
  <si>
    <t>3410160</t>
  </si>
  <si>
    <t>ВСЬОГО</t>
  </si>
  <si>
    <t>Департамент "Центр надання адміністративних послуг у місті Луцьку"</t>
  </si>
  <si>
    <t>Придбання обладнання і предметів довгострокового користування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</si>
  <si>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</si>
  <si>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0217421</t>
  </si>
  <si>
    <t>7421</t>
  </si>
  <si>
    <t>0453</t>
  </si>
  <si>
    <t xml:space="preserve">Утримання та розвиток наземного електротранспорту </t>
  </si>
  <si>
    <t>1200000</t>
  </si>
  <si>
    <t>Підвищення енергетичної ефективності в громадських будівлях (співфінансування позики НЕФКО 3)</t>
  </si>
  <si>
    <t>1217670</t>
  </si>
  <si>
    <t>Внески до статутного капіталу суб’єктів господарювання</t>
  </si>
  <si>
    <t>1510160</t>
  </si>
  <si>
    <t>Підписка періодичних видань для поповнення бібліотечного фонду</t>
  </si>
  <si>
    <t>Капітальний ремонт об'єктів житлового фонду управителів</t>
  </si>
  <si>
    <t>Реконструкція мереж газопостачання  при закритті підвальних котелень  з виготовленням ПКД</t>
  </si>
  <si>
    <t>Капітальний ремонт вулиць</t>
  </si>
  <si>
    <t>Капітальний ремонт об'єктів інфраструктури</t>
  </si>
  <si>
    <t>КП "Парки і сквери" (придбання техніки)</t>
  </si>
  <si>
    <t xml:space="preserve">Придбання комп'ютерної техніки </t>
  </si>
  <si>
    <t>Придбання  техніки</t>
  </si>
  <si>
    <t xml:space="preserve">Капітальний ремонт об'єктів благоустрою </t>
  </si>
  <si>
    <t>Усунення аварій, інших непередбачених ситуацій та придбання техніки для ЗДО</t>
  </si>
  <si>
    <t>Усунення аварій, інших непередбачених ситуацій та придбання техніки для ЗЗСО</t>
  </si>
  <si>
    <t>до рішення міської ради</t>
  </si>
  <si>
    <t>Співфінансування проєкту "Оновлення інфраструктури електротранспорту м. Луцька"</t>
  </si>
  <si>
    <t>КП "Луцький Спецкомбінат" (придбання земельної ділянки для розширення кладовища в с. Гаразджа)</t>
  </si>
  <si>
    <t>Підвищення енергетичної ефективності в громадських будівлях  (позика НЕФКО 3)</t>
  </si>
  <si>
    <t>Придбання техніки та обладнання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</si>
  <si>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</si>
  <si>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</si>
  <si>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Капітальний ремонт спортивних майданчиків</t>
  </si>
  <si>
    <t>Будівництво споруд, установ та закладів фізичної культури і спорту</t>
  </si>
  <si>
    <t>1417370</t>
  </si>
  <si>
    <t>7370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</si>
  <si>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</si>
  <si>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</si>
  <si>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</si>
  <si>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1517322</t>
  </si>
  <si>
    <t>Будівництво медичних установ та закладів</t>
  </si>
  <si>
    <t>КЗ "Гімназія №4" - капітальний ремонт фасаду</t>
  </si>
  <si>
    <t>0617321</t>
  </si>
  <si>
    <t>Будівництво освітніх установ та закладів</t>
  </si>
  <si>
    <t>ЗДО №10 - капітальний ремонт систем тепло-, водопостачання та каналізації</t>
  </si>
  <si>
    <t>ДНЗ №6 - капітальний ремонт систем тепло-, водопостачання та каналізації</t>
  </si>
  <si>
    <t>НВК №9 - капітальний ремонт тепло-, водопостачання та каналізації</t>
  </si>
  <si>
    <t>НВК ЗОШ І-ІІ ступенів №24-технологічний ліцей - капітальний ремонт тепло-, водопостачання та каналізації</t>
  </si>
  <si>
    <t>ЗОШ І-ІІ ступенів-колегіум№11 - виготовлення ПКД на реконструкцію будівлі (теплиця з підсобним приміщенням)</t>
  </si>
  <si>
    <t xml:space="preserve">ЗОШ І-ІІ ступенів №17 - виготовлення ПКД на капітальний ремонт приміщень під ІРЦ </t>
  </si>
  <si>
    <t>Княгининівський НВК - капітальний ремонт з утепленням спортивного залу та їдальні</t>
  </si>
  <si>
    <t>Княгининівський НВК - реконструкція даху з утепленням фасаду дошкільного підрозділу</t>
  </si>
  <si>
    <t>Палац учнівської молоді - улаштування пандусів</t>
  </si>
  <si>
    <t>ЗДО №19 - відновлення автоматичної пожежної сигналізації</t>
  </si>
  <si>
    <t>ЗДО №10 -відновлення автоматичної пожежної сигналізації</t>
  </si>
  <si>
    <t>ЗОШ І-ІІІ ступенів №2- відновлення  пожежної сигналізації</t>
  </si>
  <si>
    <t>ЗОШ І-ІІІ ступенів ЗОШ №16 - відновлення  пожежної сигналізації</t>
  </si>
  <si>
    <t>ЗДО №3 - капітальний ремонт системи опалення (заміна труб та радіаторів)</t>
  </si>
  <si>
    <t>ЗОШ І-ІІ ступенів-колегіум№11 - капітальний ремонт спортивного залу</t>
  </si>
  <si>
    <t>ЗОШ І-ІІІ ступенів №19 - капітальний ремонт приміщень (бувший тир)</t>
  </si>
  <si>
    <t>КП "Луцький клінічний пологовий будинок" - придбання пересувного рентгенівського апарату зі стійкою для вертикальних знімків</t>
  </si>
  <si>
    <t>Придбання кондиціонерів</t>
  </si>
  <si>
    <t>Нове будівницто з встановленням камер відеоспостереження на Т-подібних перехрестях у м. Луцьку (програма "Безпечне місто Луцьк")</t>
  </si>
  <si>
    <t>РОЗПОДІЛ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</si>
  <si>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</si>
  <si>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</si>
  <si>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</si>
  <si>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об'єкта будівництва/вид будівельних робіт, у тому числі проєктні роботи
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</si>
  <si>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</si>
  <si>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</si>
  <si>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</si>
  <si>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 xml:space="preserve">Обсяг видатків бюджету розвитку, які спрямовуються на будівництво об'єкта у бюджетному періоді, гривень
</t>
  </si>
  <si>
    <t>Рівень готовності об'єкта на кінець бюджетного періоду, %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</si>
  <si>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</si>
  <si>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</si>
  <si>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</si>
  <si>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Реконструкція мосту по вул. Шевченка</t>
  </si>
  <si>
    <t>Реконструкція скверів</t>
  </si>
  <si>
    <t>0217670</t>
  </si>
  <si>
    <t>1517324</t>
  </si>
  <si>
    <t>Будівництво установ та закладів культури</t>
  </si>
  <si>
    <r>
      <t xml:space="preserve">Облаштування сучасного волейбольного майданчика на території школи №22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</si>
  <si>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Покращення благоустрою прибудинкової території по вул. Загородня, 4 </t>
    </r>
    <r>
      <rPr>
        <i/>
        <sz val="14"/>
        <rFont val="Times New Roman"/>
        <family val="1"/>
        <charset val="204"/>
      </rPr>
      <t>(бюджет участі)</t>
    </r>
  </si>
  <si>
    <r>
      <t>Облаштування автомобільної парковки по вул. Писаревського</t>
    </r>
    <r>
      <rPr>
        <i/>
        <sz val="14"/>
        <rFont val="Times New Roman"/>
        <family val="1"/>
        <charset val="204"/>
      </rPr>
      <t xml:space="preserve"> (бюджет участі)</t>
    </r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</si>
  <si>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</si>
  <si>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</si>
  <si>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</si>
  <si>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Співфінансування до проєкту "Використання екологічних і розумних технологій у системі громадського транспорту міста Луцька"</t>
  </si>
  <si>
    <t>КЗ "Луцька музична школа №2" - капітальний ремонт даху</t>
  </si>
  <si>
    <t>Реконструкція ЗОШ І-ІІІ ступенів на вул. Володимирській, 47а в с. Забороль (коригування)</t>
  </si>
  <si>
    <t>КП "Луцький зоопарк" - нове будівництво вольєрів із зимовим приміщенням для приматів</t>
  </si>
  <si>
    <t>код бюджету</t>
  </si>
  <si>
    <t>.03551000000</t>
  </si>
  <si>
    <t xml:space="preserve"> коштів бюджету розвитку на здійснення заходів на будівництво, реконструкцію і реставрацію, капітальний ремонт об'єктів виробничої, комунікаційної та  соціальної інфраструктури за об'єктами у 2021 році</t>
  </si>
  <si>
    <t xml:space="preserve">Виготовлення ПКД на капітальний ремонт будівлі по вул. Драгоманова,1 для створення Музею історії та культури м.Луцька </t>
  </si>
  <si>
    <t>КЗ "Луцька музична школа №1 ім. Фредеріка Шопена" - виготовлення ПКД на капітальний ремонт приміщення на вул.Кривий Вал, 13</t>
  </si>
  <si>
    <t>КЗ "Луцька музична школа №3" - капітальний ремонт даху приміщення вул. Гнідавська, 65 (в т.ч. ПКД )</t>
  </si>
  <si>
    <t xml:space="preserve">КЗ "Луцька художня школа" - капітальний ремонт приміщень навчальних класів </t>
  </si>
  <si>
    <t>Придбання оргтехніки</t>
  </si>
  <si>
    <t>КП "Луцькводоканал"- підвищення енергоефективності та надійності системи водопостачання та водовідведення м.Луцька (кошти позики)</t>
  </si>
  <si>
    <t>0217340</t>
  </si>
  <si>
    <t>7340</t>
  </si>
  <si>
    <t xml:space="preserve">Археологічні вишукування при розчищенні підвалів монастиря єзуїтів </t>
  </si>
  <si>
    <t xml:space="preserve">Ремонтно-реставраційні роботи у нововиявлених підвалах монастиря єзуїтів </t>
  </si>
  <si>
    <t>Виготовлення топографо-геодезичної основи на приєднані населенні пункти для розроблення (поновлення) містобудівної документації</t>
  </si>
  <si>
    <t>Розробка містобудівної документації на місцевому рівні</t>
  </si>
  <si>
    <t>Проєктування, реставрація та охорона пам'яток архітектури</t>
  </si>
  <si>
    <t>Виготовлення ПКД на капітальний ремонт приміщення клубу "Сучасник"</t>
  </si>
  <si>
    <t>КЗ "ДЮСШ №3" -  придбання обладнання</t>
  </si>
  <si>
    <t>Придбання автомобілів</t>
  </si>
  <si>
    <t>Реконструкція старої частини полігону для збору ТПВ в с. Брище (з рекультивацією земельного покрову)</t>
  </si>
  <si>
    <t>Єлова 720 614</t>
  </si>
  <si>
    <t>Нове будівництво громадської вбиральні в центральному парку культури і відпочинку ім.Лесі Українки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</si>
  <si>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</si>
  <si>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</si>
  <si>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 - капітальний ремонт мереж водопостачання та запірно- регулювальної арматури</t>
  </si>
  <si>
    <t>КП "Луцькводоканал" - будівництво КНС для перекачування промивних вод Дубнівського водозабору</t>
  </si>
  <si>
    <t xml:space="preserve">КП "Луцькводоканал" - капітальний ремонт мереж водовідведення </t>
  </si>
  <si>
    <t xml:space="preserve">КП "ЛЕП-Луцьксвітло" -  впровадження системи АСКОЄ </t>
  </si>
  <si>
    <t xml:space="preserve">КП "ЛЕП-Луцьксвітло" -  придбання терміналів СУМО </t>
  </si>
  <si>
    <t>Зміни до додатку 6</t>
  </si>
  <si>
    <t>до рішення міської ради "Про бюджет Луцької міської територіальної громади на 2021 рік"</t>
  </si>
  <si>
    <t>0611021</t>
  </si>
  <si>
    <t>Надання загальної середньої освіти закладами загальної середньої освіти</t>
  </si>
  <si>
    <t>0990</t>
  </si>
  <si>
    <t>Керівництво і управління у відповідній сфері у містах (місті Києві), селищах, селах, територіальних громадах</t>
  </si>
  <si>
    <t>ЗДО №27 - капітальний ремонт покрівлі</t>
  </si>
  <si>
    <t>ЗОШ І-ІІ ступенів №2 - виготовлення ПКД на капітальний ремонт шатрового даху</t>
  </si>
  <si>
    <t>Палац учнівської молоді - виготовлення ПКД на капітальний ремонт приміщень</t>
  </si>
  <si>
    <t>Нове будівництво з встановленням камер відеоспостереження на вул. Винниченка, Словацького та частині пр. Волі у  м. Луцьку (програма "Безпечне місто Луцьк")</t>
  </si>
  <si>
    <t>Реконструкція ЗОШ І-ІІІ ступенів на вул. Володимирській, 47а в с. Забороль (коригування) (Залишок освітньої субвенції з державного бюджету станом на 01.01.2021 року)</t>
  </si>
  <si>
    <t>Капітальний ремонт фонтану з влаштуванням комплексу рекреаційних споруд на Театральному майдані в м. Луцьку</t>
  </si>
  <si>
    <t>1115062</t>
  </si>
  <si>
    <t>Підтримка спорту вищих досягнень та організацій, які здійснюють фізкультурно-спортивну діяльність в регіоні</t>
  </si>
  <si>
    <t xml:space="preserve">Придбання спортивного обладнання для федерації стрільби з лука 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</si>
  <si>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</si>
  <si>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</si>
  <si>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ультракороткофокусного проєктора для будинку культури с. Княгининок</t>
  </si>
  <si>
    <t>Придбання акустичної системи для будинку культури с.Сьомаки</t>
  </si>
  <si>
    <t>ДКП "Луцьктепло" - виконання умов кредитного договору з ЄБРР</t>
  </si>
  <si>
    <t>ЗДО №21 - придбання апаратів для корекції та відновлення зору дітей з особливими потребами</t>
  </si>
  <si>
    <t>Капітальний ремонт світлофорного об’єкта на перехресті вул.Львівська - Потебні</t>
  </si>
  <si>
    <t>КП "Луцьке підприємство електротранспорту" - придбання мідного проводу та запчастин до контактної мережі</t>
  </si>
  <si>
    <t xml:space="preserve">Реконструкція спортивного стадіону с. Забороль  вул.Володимирська </t>
  </si>
  <si>
    <t>Реконструкція полігону ТПВ в с. Брище</t>
  </si>
  <si>
    <t>1511061</t>
  </si>
  <si>
    <t>1061</t>
  </si>
  <si>
    <t>Реконструкція основного (лікувального) корпусу комунального підприємства "Луцька міська клінічна лікарня" на пр-ті Відродження,13 у місті Луцьку (реконструкція частини приміщень лікарні під відділення екстреної (невідкладної) медичної допомоги</t>
  </si>
  <si>
    <t xml:space="preserve">Придбання велосипеда для Луцької міської федерації олімпійських видів велосипедного спорту для Яни Беломоіної </t>
  </si>
  <si>
    <t>ДПЗОВ "Ровесник" - придбання альтанки</t>
  </si>
  <si>
    <t>ЗДО №11 (ясла-садок) - виготовлення ПКД на капітальний ремонт системи опалення</t>
  </si>
  <si>
    <t>ЗДО №24 - виготовлення ПКД на капітальний ремонт системи опалення</t>
  </si>
  <si>
    <t>ЗОШ І-ІІІ ступенів №15 -  виготовлення ПКД на капітальний ремонт харчоблоку</t>
  </si>
  <si>
    <t>НВК ЗОШ І-ІІ ступенів №24-технологічний ліцей - виготовлення ПКД на капітальний ремонт вентиляції спортзалу</t>
  </si>
  <si>
    <t xml:space="preserve">НВК №26 - капітальний ремонт частини приміщень харчоблоку </t>
  </si>
  <si>
    <t>КЗ "Центр культури "Княгининок" - придбання металевої сферичної конструкції (креативна 3D сцена) у с. Сирники</t>
  </si>
  <si>
    <t>КЗ "Центр культури "Княгининок" - придбання металевої сферичної конструкції (креативна 3D сцена) у с. Сирники (депутат Курілін І. А.)</t>
  </si>
  <si>
    <t>Департамент молоді та спорту</t>
  </si>
  <si>
    <t>Департамент  молоді та спорту</t>
  </si>
  <si>
    <t>1217330</t>
  </si>
  <si>
    <t>Будівництво інших об'єктів комунальної власності</t>
  </si>
  <si>
    <t>Капітальний ремонт автентичних вхідних дверей будинків комунальної власності</t>
  </si>
  <si>
    <t>КП "Ласка" - капітальний ремонт системи теплопостачання та мереж водовідведення ветеринарного та комплексно-ветеринарного приміщення за адресою м. Луцьк, вул. Мамсурова, 9</t>
  </si>
  <si>
    <t xml:space="preserve"> Департамент фінансів, бюджету та аудиту</t>
  </si>
  <si>
    <t xml:space="preserve">  Департамент фінансів, бюджету та аудиту</t>
  </si>
  <si>
    <t xml:space="preserve">Реалізація проєкту "Урбан-парк "Молодіжний" (депутат Майборода В.М.) </t>
  </si>
  <si>
    <t xml:space="preserve">Реалізація проєкту "Урбан-парк "Молодіжний" (депутат Безпятко Ю.В.) </t>
  </si>
  <si>
    <t xml:space="preserve">Реалізація проєкту "Урбан-парк "Молодіжний") (депутат Тарасюк О.М.) </t>
  </si>
  <si>
    <t xml:space="preserve">Реалізація проєкту "Урбан-парк "Молодіжний" (депутат Лєщинська О.П.) </t>
  </si>
  <si>
    <t xml:space="preserve">Реалізація проєкту "Урбан-парк "Молодіжний" (депутат Разумовський А.Р.) </t>
  </si>
  <si>
    <t xml:space="preserve">Реалізація проєкту "Урбан-парк "Молодіжний" (депутат Шкльода К.О.) </t>
  </si>
  <si>
    <t xml:space="preserve">Реалізація проєкту "Урбан-парк "Молодіжний" (депутат        Бондар В.О.) </t>
  </si>
  <si>
    <t xml:space="preserve">Реалізація проєкту "Урбан-парк "Молодіжний" (депутат       Кравчук Р.П.) </t>
  </si>
  <si>
    <t xml:space="preserve">Реалізація проєкту "Урбан-парк "Молодіжний" (депутат       Дацюк Ю.М.) </t>
  </si>
  <si>
    <t>0617363</t>
  </si>
  <si>
    <t>Придбання мультимедійного обладнання для потреб комунального закладу “Луцька загальноосвітня школа І—ІІІ ступенів № 19 Луцької міської ради Волинської області” за адресою: Волинська обл., м.Луцьк, вул.Ветеранів, буд. 5 (Субвенція з державного бюджету місцевим бюджетам на здійснення заходів щодо соціально-економічного розвитку окремих територій)</t>
  </si>
  <si>
    <t>Реконструкція мереж зовнішнього освітлення на вул. Набережна (від перехрестя з вул. Ковельська до перехрестя з вул. Шевченка) в м. Луцьку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</si>
  <si>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</si>
  <si>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</si>
  <si>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КП "Луцькводоканал" - реконструкція мереж водопостачання та запірно- регулювальної арматури, в тому числі погашення заборгованості </t>
  </si>
  <si>
    <t xml:space="preserve">КП "Луцькводоканал" - реконструкція мереж водовідведення, в тому числі погашення заборгованості </t>
  </si>
  <si>
    <t xml:space="preserve">ДКП "Луцьктепло" - придбання  вантажних автомобільних засобів </t>
  </si>
  <si>
    <t xml:space="preserve">ДКП "Луцьктепло" - формування електронної карти, створення основних мереж ТОВ "НП РІКОМ" </t>
  </si>
  <si>
    <t>ДКП "Луцьктепло" - сплата місцевого внеску згідно умов кредитного договору з ЄБРР</t>
  </si>
  <si>
    <t xml:space="preserve">ДКП "Луцьктепло" - капітальний ремонт теплових мереж міста Луцька </t>
  </si>
  <si>
    <t>1218330</t>
  </si>
  <si>
    <t>0540</t>
  </si>
  <si>
    <t>Інша діяльність у сфері екології та охорони природних ресурсів</t>
  </si>
  <si>
    <t>Реконструкція та відновлення водойми на території с.Прилуцьке  Луцького району Волинської області (в т.ч. розроблення проєктно-кошторисної документації) (співфінансування до субвенції з місцевого бюджету на здійснення природоохоронних заходів)</t>
  </si>
  <si>
    <t>КП «Луцька міська дитяча поліклініка» - капітальний ремонт кабінетів першого поверху приміщення відокремлоного підрозділу КП "Луцька міська дитяча поліклініка" за адресою: м. Луцьк, пр. Волі,3а</t>
  </si>
  <si>
    <t>Встановленням камер відеоспостереження у с. Княгининок (програма "Безпечне місто Луцьк")</t>
  </si>
  <si>
    <t>Капітальний ремонт площі Героїв Майдану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</si>
  <si>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>Департамент освіти</t>
  </si>
  <si>
    <t>ЗОШ І-ІІ ступенів-колегіум №11 - капітальний ремонт спортивного залу</t>
  </si>
  <si>
    <t>Реалізація проєкту "Урбан-парк "Молодіжний"</t>
  </si>
  <si>
    <t>Придбання та встановлення ігрового комплексу за адресою пр. Соборності, 33 (депутат Козлюк О.Є.)</t>
  </si>
  <si>
    <t>Придбання меморіальної дошки Почесному громадянину м.Луцька, колишньому міському голові Кривицькому А.Ф.</t>
  </si>
  <si>
    <t>КП "Луцький Спецкомбінат" (придбання техніки)</t>
  </si>
  <si>
    <t xml:space="preserve"> №</t>
  </si>
  <si>
    <t>КЗ ЗСО "Прилуцький ліцей №29" - придбання інтерактивної дошки (депутат Безпятко Ю.В.)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</si>
  <si>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</si>
  <si>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</si>
  <si>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Придбання комп'ютерної техніки для ЗЗСО</t>
  </si>
  <si>
    <t>0813223</t>
  </si>
  <si>
    <t>3223</t>
  </si>
  <si>
    <t>1060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</si>
  <si>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</si>
  <si>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Субвенція з місцевого бюджету за рахунок відповідної субвенції з державного бюджету </t>
  </si>
  <si>
    <t xml:space="preserve">Придбання та встановлення обладнання дитячого майданчика  за адресою вул. Кравчука, 11б (депутат Козлюк О.Є.)
</t>
  </si>
  <si>
    <t>Капітальний ремонт контейнерного майданчика для збору ТПВ по вул. Кравчука, 34 (депутат Наход М.А.)</t>
  </si>
  <si>
    <t>0813221</t>
  </si>
  <si>
    <t>3221</t>
  </si>
  <si>
    <t>Грошова компенсація за належні для отримання жилі приміщення для сімей осіб, визначених абзацами 5-8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</si>
  <si>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</si>
  <si>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</si>
  <si>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НВК ЗОШ І-ІІ ступенів №24-технологічний ліцей -  капітальний ремонт вентиляції спортзалу</t>
  </si>
  <si>
    <t>0617325</t>
  </si>
  <si>
    <t>Будівництво споруд, установ та закладів фізичної культури та спорту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</si>
  <si>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</si>
  <si>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</si>
  <si>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</si>
  <si>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- придбання 32-сканного спірального комп'ютерного томографа</t>
  </si>
  <si>
    <t>Придбання музичних інструментів для клубу с. Озерце</t>
  </si>
  <si>
    <t>Капітальний ремонт фасадів житлових будинків</t>
  </si>
  <si>
    <t xml:space="preserve">Реалізація проєкту "Урбан-парк "Молодіжний" (депутат Курілін І.А.) </t>
  </si>
  <si>
    <t xml:space="preserve">Реалізація проєкту "Урбан-парк "Молодіжний" (депутат Дуда М.Г.) </t>
  </si>
  <si>
    <t xml:space="preserve">Придбання дитячого обладнання за адресою вул. Дубнівська, 12 (депутат Шкітер Т.І.)
</t>
  </si>
  <si>
    <t>Реконструкція мереж новорічної ілюмінації</t>
  </si>
  <si>
    <t xml:space="preserve">Капітальний ремонт фасаду комунального закладу «Луцька гімназія № 4 імені Модеста Левицького Луцької міської ради Волинської області» на пр. Волі, 25 у м. Луцьку з метою створення нового освітнього простору (Залишки освітньої субвенції з державного бюджету місцевим бюджетам у 2021 році)
</t>
  </si>
  <si>
    <t>Придбання дитячого обладнання</t>
  </si>
  <si>
    <t>Капітальний ремонт елементів благоустрою спортивного майданчика в с. Жидичин, вул. Богдана Хмельницького, 1</t>
  </si>
  <si>
    <t>Придбання пляжних кабін</t>
  </si>
  <si>
    <t>Секретар міської ради</t>
  </si>
  <si>
    <t>Юрій БЕЗПЯТКО</t>
  </si>
  <si>
    <t xml:space="preserve">Реалізація проєкту "Урбан-парк "Молодіжний" (депутат Степанюк О.М.) </t>
  </si>
  <si>
    <t xml:space="preserve">Реалізація проєкту "Урбан-парк "Молодіжний" (депутат Ткачук Є.Є.) </t>
  </si>
  <si>
    <t>Коригування проєктно-кошторисної документації  "Реконструкція комунального закладу "Луцька загальноосвітня школа І-ІІІ ступенів №13" на вул. Чернишевського, 29 в м. Луцьку Волинської області</t>
  </si>
  <si>
    <t xml:space="preserve">КЗ ЗСО "Княгининівський ліцей №34" - придбання електросковороди </t>
  </si>
  <si>
    <t>Придбання інтерактивної панелі для потреб комунального закладу «Луцька загальноосвітня школа І—ІІІ ступенів №19 Луцької міської ради Волинської області» за адресою: Волинська обл., м. Луцьк, вул. Ветеранів, буд. 5 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</si>
  <si>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Капітальний ремонт внутрішньобудинкових електромереж адмінприміщення департаменту по вул. Б.Хмельницького, 40а </t>
  </si>
  <si>
    <r>
      <t xml:space="preserve">Капітальний ремонт скверу біля навчально-виховного комплексу № 26 на вул. Кравчука в м. Луцьку  </t>
    </r>
    <r>
      <rPr>
        <sz val="13"/>
        <color theme="1"/>
        <rFont val="Times New Roman"/>
        <family val="1"/>
        <charset val="204"/>
      </rPr>
      <t>(Співфінансування до субвенції з державного бюджету місцевим бюджетам на здійснення заходів щодо соціально-економічного розвитку окремих територій)</t>
    </r>
  </si>
  <si>
    <r>
      <t xml:space="preserve">Капітальний ремонт площі Героїв Майдану в м. Луцьку </t>
    </r>
    <r>
      <rPr>
        <sz val="13"/>
        <color theme="1"/>
        <rFont val="Times New Roman"/>
        <family val="1"/>
        <charset val="204"/>
      </rPr>
      <t>(Співфінансування до субвенції з державного бюджету місцевим бюджетам на здійснення заходів щодо соціально-економічного розвитку окремих територій)</t>
    </r>
  </si>
  <si>
    <t>Реконструкція полігону ТПВ з розширення</t>
  </si>
  <si>
    <t>Капітальний ремонт покрівель житлових будинків</t>
  </si>
  <si>
    <t>Капітальний ремонт покрівлі житлового будинку  по вул. Львівська, 63</t>
  </si>
  <si>
    <t xml:space="preserve">КП "Медичне об'єднання Луцької міської територіальної громади" - забезпечення централізованою подачею кисню ліжкового фонду закладів охорони здоров’я, які надають стаціонарну медичну допомогу пацієнтам з гострою респіраторною хворобою COVID-19, спричиненою коронавірусом SARS-CoV-2 (субвенція з державного бюджету місцевим бюджетам на здійснення підтримки окремих закладів та заходів у системі охорони здоров’я на 2021 рік)
</t>
  </si>
  <si>
    <t>0611222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</si>
  <si>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</si>
  <si>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Капітальний ремонт скверів</t>
  </si>
  <si>
    <t>НВК Гімназія №14 - виготовлення проєктно-кошторисної документації на капітальний ремонт огорожі</t>
  </si>
  <si>
    <r>
      <t>Капітальний ремонт пішохідної зони на бульварі Дружби народів  (</t>
    </r>
    <r>
      <rPr>
        <i/>
        <sz val="14"/>
        <rFont val="Times New Roman"/>
        <family val="1"/>
        <charset val="204"/>
      </rPr>
      <t>бюджет участі)</t>
    </r>
  </si>
  <si>
    <t>0816083</t>
  </si>
  <si>
    <t>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</si>
  <si>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 xml:space="preserve"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 </t>
  </si>
  <si>
    <t xml:space="preserve">ДПТНЗ "Луцьке вище професійне училище" - придбання техніки, обладнання, матеріалів та устаткування (субвенція з державного бюджету місцевим бюджетам на створення навчально-практичних центрів сучасної професійної (професійно-технічної) освіти) </t>
  </si>
  <si>
    <r>
      <t>Шкільна бібліотека НВК №26 - простір особистісного розвитку дитини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</si>
  <si>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Центральна бібліотека м. Луцька - капітальний ремонт приміщення (заміна вікон)</t>
  </si>
  <si>
    <t xml:space="preserve">КП "Луцький клінічний пологовий будинок" - придбання медичного  обладнання для діагностики та лікування новонароджених </t>
  </si>
  <si>
    <t>0217622</t>
  </si>
  <si>
    <t>7622</t>
  </si>
  <si>
    <t>Реалізація програм і заходів в галузі туризму та курортів</t>
  </si>
  <si>
    <t xml:space="preserve">Придбання та встановлення міні скульптур кликунів </t>
  </si>
  <si>
    <t>КП "Ласка" - придбання ветеринарної клітки для тварин (депутат Руднік О.П.)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</si>
  <si>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</si>
  <si>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Придбання та встановлення спортивного комплексу за адресою вул.Чорновола, 6 (депутат Шкльода К.О.)</t>
  </si>
  <si>
    <t>Придбання та встановлення елементів дитячого обладнання за адресою вул. Кравчука, 16 – 18 (депутат Тарасюк О.М.)</t>
  </si>
  <si>
    <t>Придбання дитячого обладнання для дитячих майданчиків с. Забороль (депутат Каньовська Л.С.)</t>
  </si>
  <si>
    <t>Придбання книжкової продукції для бібліотеки філії № 9 (вул. Потебні 52,а) (депутат Яручик М.О.)</t>
  </si>
  <si>
    <t>Придбання дитячого обладнання (депутат Дуда М.Г.)</t>
  </si>
  <si>
    <t xml:space="preserve">Будівництво світлофорного об’єкту по вул. Окружній </t>
  </si>
  <si>
    <t>КП "Ласка" - придбання опромінювача (депутат Малютіна В.А.)</t>
  </si>
  <si>
    <t>ЗДО №19 - придбання електросковороди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</si>
  <si>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</si>
  <si>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</si>
  <si>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</si>
  <si>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</si>
  <si>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 xml:space="preserve">КП "Луцька міська дитяча поліклініка" - капітальний ремонт хірургічного кабінету у відділенні стоматології за адресою: м.Луцьк, проспект Волі, 3а </t>
  </si>
  <si>
    <t>1011080</t>
  </si>
  <si>
    <t>0960</t>
  </si>
  <si>
    <t>Надання спеціальної освіти мистецькими школами</t>
  </si>
  <si>
    <t xml:space="preserve">КЗ "Луцька музична школа №1 імені Фридерика Шопена" - придбання музичних інструментів та цифрового фортепіано </t>
  </si>
  <si>
    <t xml:space="preserve">КЗ «Княгининівська школа мистецтв» на придбання музичних інструментів та цифрового фортепіано </t>
  </si>
  <si>
    <t xml:space="preserve">КЗ «Луцька художня школа» на придбання комп’ютерної техніки </t>
  </si>
  <si>
    <t>Придбання проектора для КМЦ "Красне" (депутат Шкльода К.О.)</t>
  </si>
  <si>
    <t xml:space="preserve">Будівництво нової мережі вуличного освітлення на вул. Молодіжній (від вул. Глушець до будинку 33а на вул. Братковського) </t>
  </si>
  <si>
    <t>1517323</t>
  </si>
  <si>
    <t>Будівництво установ та закладів соціальної сфери</t>
  </si>
  <si>
    <t xml:space="preserve">Капітальний ремонт частини приміщень територіального центру соціального обслуговування (надання соціальних послуг) на вул. Данила Галицького,18 </t>
  </si>
  <si>
    <t>Придбання телевізорів та оргтехніки у комунальний заклад “Луцька загальноосвітня школа І—ІІІ ступенів № 2 Луцької міської ради Волинської області” (Субвенція з державного бюджету місцевим бюджетам на здійснення заходів щодо соціально-економічного розвитку окремих територій)</t>
  </si>
  <si>
    <t>Закупівля інтерактивного обладнання для комунального закладу “Луцька загальноосвітня школа І—ІІІ ступенів № 13 Луцької міської ради” вул. Чернишевського, 29, м. Луцьк, Волинської області (Субвенція з державного бюджету місцевим бюджетам на здійснення заходів щодо соціально-економічного розвитку окремих територій)</t>
  </si>
  <si>
    <t>Придбання робототехніки (роботів-лего та ресурсних наборів) для Луцького ліцею   № 27 Луцької міської ради Волинської області (Субвенція з державного бюджету місцевим бюджетам на здійснення заходів щодо соціально-економічного розвитку окремих територій)</t>
  </si>
  <si>
    <t>Придбання сценічних костюмів для колективів художньої самодіяльності Луцького ліцею № 27 Луцької міської ради Волинської області (Субвенція з державного бюджету місцевим бюджетам на здійснення заходів щодо соціально-економічного розвитку окремих територій)</t>
  </si>
  <si>
    <t>0717363</t>
  </si>
  <si>
    <t>Придбання медичного обладнання, а саме: цифрового панорамного рентген - апарату для КП “Луцька міська клінічна стоматологічна поліклініка” за адресою: пр. Волі, 39, м. Луцьк Волинської області  (Субвенція з державного бюджету місцевим бюджетам на здійснення заходів щодо соціально-економічного розвитку окремих територій)</t>
  </si>
  <si>
    <t>Придбання спортивного обладнання для с. Забороль (депутат Каньовська Л.С.)</t>
  </si>
  <si>
    <t>Реалізація проєкту «Урбан-парк "Молодіжний (Субвенція з державного бюджету місцевим бюджетам на здійснення заходів щодо соціально-економічного розвитку окремих територій)</t>
  </si>
  <si>
    <t>1218741</t>
  </si>
  <si>
    <t>Заходи із запобігання та ліквідації наслідків надзвичайної ситуації у бівлі або споруді житлового призначення за рахунок коштів резервного фонду місцевого бюджету</t>
  </si>
  <si>
    <t>Капітальний ремонт електрощитової в житловому будинку по вул. Гулака-Артемовського, 21 в м. Луцьку</t>
  </si>
  <si>
    <t>Реконструкція ЗОШ І—ІІІ ступенів на вул. Володимирській, 47а в с. Забороль Луцького району Волинської області (коригування)(Субвенція з державного бюджету місцевим бюджетам на здійснення заходів щодо соціально-економічного розвитку окремих територій)</t>
  </si>
  <si>
    <t>ДПЗОВ "Ровесник" - придбання пароконвекційної печі і тістомісильної машини</t>
  </si>
  <si>
    <t>ЛСКАП "Луцькспецкомунтранс" (придбання техніки)(субвенція з Підгайцівської сільської територіальної громади)</t>
  </si>
  <si>
    <t>ЗДО №3 - придбання пральної машини</t>
  </si>
  <si>
    <t>Капітальний ремонт частини адмінприміщення на вул. Кравчука, 12 в м. Луцьку</t>
  </si>
  <si>
    <t>Розроблення проектної документації для будівництва льодової арени по вул. Глушець, м. Луцьк</t>
  </si>
  <si>
    <t>Інженерно-геологічні вишукування для розроблення проектної документації для будівництва льодової арени по вул. Глушець, м. Луцьк</t>
  </si>
  <si>
    <t>Придбання оргтехніки  для клубу с. Озерце (звукове обладнання)</t>
  </si>
  <si>
    <t>Капітальний ремонт контейнерних площадок за адресою Київський майдан, 3</t>
  </si>
  <si>
    <t>Реконструкція мереж зовнішнього освітлення прибудинкової території за адресою Київський майдан, 1,3,5</t>
  </si>
  <si>
    <t>Реконструкція мереж зовнішнього освітлення Малоомелянівського масиву</t>
  </si>
  <si>
    <t>Будівництво мереж зовнішнього освітлення на вул. Ранковій (від вул. М.Куделі до вул. Мамсурова)</t>
  </si>
  <si>
    <t>Виготовлення проектно-кошторисної документації на капітальний ремонт мосту по вул. Шевченка</t>
  </si>
  <si>
    <t>Виконання інженерно-геологічних робіт для виготовлення  проектної документації "Реконструкція старої частини полігону для збору ТПВ в с. Брище (з рекультивацією земельного покрову), Луцького району Волинської області" (коригування)</t>
  </si>
  <si>
    <t>Нове будівництво волоконно-оптичних ліній зв'язку у  м. Луцьку по вул. Гордіюк, Конякіна, Карбишева, Єршова,  Карпенка-Карого; пр. Молоді, Соборності, Відродження  (програма "Безпечне місто Луцьк")</t>
  </si>
  <si>
    <t>НВК ЗОШ І-ІІІ ступенів №22 - капітальний ремонт елементів благоустрою</t>
  </si>
  <si>
    <t>Виготовлення проектно-кошторисної документації для реконструкції будівлі КЗ "СДЮШОР плавання"</t>
  </si>
  <si>
    <t>Виготовлення технічної документації із землеустрою щодо встановлення меж земельної ділянки в натурі  для виготовлення проектної документації «Реконструкція полігону для збору твердих побутових відходів с.Брище  Луцького району Волинської області»</t>
  </si>
  <si>
    <t xml:space="preserve">Виготовлення проекту землеустрою щодо відведення земельної ділянки для реконструкції  для виготовлення проектної документації «Реконструкція полігону для збору твердих побутових відходів с.Брище  Луцького району Волинської області» </t>
  </si>
  <si>
    <t>0214082</t>
  </si>
  <si>
    <t>4082</t>
  </si>
  <si>
    <t>0829</t>
  </si>
  <si>
    <t>Інші заходи в галузі культури і мистецтва</t>
  </si>
  <si>
    <t xml:space="preserve">Придбання силіконової фігури монаха єзуїта </t>
  </si>
  <si>
    <t>КП "Медичне об'єднання Луцької міської територіальної громади" - придбання дефібриляторів</t>
  </si>
  <si>
    <t>0813224</t>
  </si>
  <si>
    <t>3224</t>
  </si>
  <si>
    <t>Грошова компенсація за належні для отримання жилі приміщення для сімей осіб, визначених у абзаці чотирнадцятому 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здоровя, одержаних під час участі у Революції Гідності, визначених пунктом 10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</si>
  <si>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КЗ "Центр культури "Княгининок" для клубу с. Рокині - придбання комплекту мікрофонів</t>
  </si>
  <si>
    <t>КЗ "Центр культури "Княгининок" для клубу с. Рокині - придбання комплекту звукової апаратури</t>
  </si>
  <si>
    <t>Реконструкція мереж зовнішнього освітлення на вул.Кафедральній в м.Луцьку</t>
  </si>
  <si>
    <t>ЛСКАП "Луцькспецкомунтранс" (придбання техніки)(субвенція з Боратинської сільської територіальної громади)</t>
  </si>
  <si>
    <t>ЛСКАП "Луцькспецкомунтранс" - придбання спецтехніки</t>
  </si>
  <si>
    <t xml:space="preserve">КП "Медичне об'єднання Луцької міської територіальної громади" - капітальний ремонт ліфтів </t>
  </si>
  <si>
    <t xml:space="preserve">КП "Медичне об'єднання Луцької міської територіальної громади" - закупівля послуг щодо проектування та встановлення кисневої станції (субвенція з місцевого бюджету на закупівлю опорними закладами охорони здоров’я  послуг щодо проектування та встановлення кисневих станцій за рахунок відповідної субвенції з державного бюджету)
</t>
  </si>
  <si>
    <t>Додаток 4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</si>
</sst>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* _-#,##0&quot;р.&quot;;* \-#,##0&quot;р.&quot;;* _-&quot;-&quot;&quot;р.&quot;;@"/>
    <numFmt numFmtId="167" formatCode="0&quot;  &quot;"/>
  </numFmts>
  <fonts count="7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i/>
      <sz val="14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.5"/>
      <name val="Times New Roman"/>
      <family val="1"/>
      <charset val="204"/>
    </font>
    <font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5"/>
      <color rgb="FF0070C0"/>
      <name val="Times New Roman"/>
      <family val="1"/>
      <charset val="204"/>
    </font>
    <font>
      <sz val="15"/>
      <color rgb="FF00B0F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1" fillId="0" borderId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7" borderId="1" applyNumberFormat="0" applyAlignment="0" applyProtection="0"/>
    <xf numFmtId="0" fontId="38" fillId="20" borderId="2" applyNumberFormat="0" applyAlignment="0" applyProtection="0"/>
    <xf numFmtId="0" fontId="39" fillId="2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1" fillId="0" borderId="0"/>
    <xf numFmtId="0" fontId="51" fillId="0" borderId="0"/>
    <xf numFmtId="0" fontId="31" fillId="0" borderId="0"/>
    <xf numFmtId="0" fontId="3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>
      <alignment vertical="top"/>
    </xf>
    <xf numFmtId="0" fontId="40" fillId="0" borderId="3" applyNumberFormat="0" applyFill="0" applyAlignment="0" applyProtection="0"/>
    <xf numFmtId="0" fontId="41" fillId="21" borderId="4" applyNumberFormat="0" applyAlignment="0" applyProtection="0"/>
    <xf numFmtId="0" fontId="42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9" fillId="0" borderId="0"/>
    <xf numFmtId="0" fontId="31" fillId="0" borderId="0"/>
    <xf numFmtId="0" fontId="52" fillId="0" borderId="0"/>
    <xf numFmtId="0" fontId="31" fillId="0" borderId="0"/>
    <xf numFmtId="0" fontId="49" fillId="0" borderId="0"/>
    <xf numFmtId="0" fontId="3" fillId="0" borderId="0"/>
    <xf numFmtId="0" fontId="3" fillId="0" borderId="0"/>
    <xf numFmtId="0" fontId="31" fillId="0" borderId="0"/>
    <xf numFmtId="0" fontId="44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1" fillId="23" borderId="5" applyNumberFormat="0" applyFont="0" applyAlignment="0" applyProtection="0"/>
    <xf numFmtId="0" fontId="46" fillId="0" borderId="6" applyNumberFormat="0" applyFill="0" applyAlignment="0" applyProtection="0"/>
    <xf numFmtId="0" fontId="50" fillId="0" borderId="0"/>
    <xf numFmtId="0" fontId="47" fillId="0" borderId="0" applyNumberFormat="0" applyFill="0" applyBorder="0" applyAlignment="0" applyProtection="0"/>
    <xf numFmtId="166" fontId="53" fillId="0" borderId="0" applyFont="0" applyFill="0" applyBorder="0" applyAlignment="0" applyProtection="0"/>
    <xf numFmtId="0" fontId="48" fillId="4" borderId="0" applyNumberFormat="0" applyBorder="0" applyAlignment="0" applyProtection="0"/>
  </cellStyleXfs>
  <cellXfs count="284">
    <xf numFmtId="0" fontId="0" fillId="0" borderId="0" xfId="0"/>
    <xf numFmtId="0" fontId="0" fillId="0" borderId="0" xfId="0" applyBorder="1"/>
    <xf numFmtId="0" fontId="19" fillId="0" borderId="0" xfId="0" applyFont="1" applyBorder="1"/>
    <xf numFmtId="164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4" fontId="19" fillId="0" borderId="7" xfId="0" applyNumberFormat="1" applyFont="1" applyBorder="1" applyAlignment="1">
      <alignment horizontal="center"/>
    </xf>
    <xf numFmtId="0" fontId="19" fillId="0" borderId="7" xfId="0" applyFont="1" applyBorder="1"/>
    <xf numFmtId="0" fontId="6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7" xfId="0" applyFont="1" applyBorder="1" applyAlignment="1">
      <alignment horizontal="left" wrapText="1"/>
    </xf>
    <xf numFmtId="0" fontId="21" fillId="0" borderId="0" xfId="0" applyFont="1"/>
    <xf numFmtId="0" fontId="21" fillId="0" borderId="7" xfId="0" applyFont="1" applyBorder="1" applyAlignment="1">
      <alignment wrapText="1"/>
    </xf>
    <xf numFmtId="0" fontId="6" fillId="0" borderId="7" xfId="0" applyFont="1" applyBorder="1"/>
    <xf numFmtId="0" fontId="21" fillId="0" borderId="7" xfId="0" applyFont="1" applyBorder="1" applyAlignment="1">
      <alignment horizontal="left" wrapText="1"/>
    </xf>
    <xf numFmtId="0" fontId="21" fillId="0" borderId="7" xfId="0" applyFont="1" applyBorder="1"/>
    <xf numFmtId="0" fontId="20" fillId="0" borderId="7" xfId="0" applyFont="1" applyBorder="1"/>
    <xf numFmtId="0" fontId="5" fillId="0" borderId="7" xfId="0" applyFont="1" applyBorder="1" applyAlignment="1">
      <alignment wrapText="1"/>
    </xf>
    <xf numFmtId="3" fontId="0" fillId="0" borderId="0" xfId="0" applyNumberFormat="1"/>
    <xf numFmtId="0" fontId="0" fillId="0" borderId="7" xfId="0" applyBorder="1" applyAlignment="1"/>
    <xf numFmtId="0" fontId="21" fillId="0" borderId="7" xfId="0" applyFont="1" applyBorder="1" applyAlignment="1"/>
    <xf numFmtId="3" fontId="21" fillId="0" borderId="0" xfId="0" applyNumberFormat="1" applyFont="1"/>
    <xf numFmtId="0" fontId="6" fillId="0" borderId="7" xfId="0" applyFont="1" applyBorder="1" applyAlignment="1">
      <alignment horizontal="left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wrapText="1"/>
    </xf>
    <xf numFmtId="0" fontId="24" fillId="0" borderId="7" xfId="0" applyFont="1" applyBorder="1"/>
    <xf numFmtId="49" fontId="10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3" fillId="0" borderId="8" xfId="0" applyFont="1" applyFill="1" applyBorder="1" applyAlignment="1">
      <alignment wrapText="1"/>
    </xf>
    <xf numFmtId="0" fontId="6" fillId="0" borderId="7" xfId="0" applyFont="1" applyFill="1" applyBorder="1"/>
    <xf numFmtId="0" fontId="14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left" wrapText="1"/>
    </xf>
    <xf numFmtId="0" fontId="13" fillId="0" borderId="7" xfId="0" applyFont="1" applyFill="1" applyBorder="1" applyAlignment="1">
      <alignment wrapText="1"/>
    </xf>
    <xf numFmtId="0" fontId="6" fillId="0" borderId="10" xfId="0" applyFont="1" applyBorder="1" applyAlignment="1">
      <alignment horizontal="left" wrapText="1"/>
    </xf>
    <xf numFmtId="0" fontId="6" fillId="24" borderId="7" xfId="0" applyFont="1" applyFill="1" applyBorder="1" applyAlignment="1">
      <alignment wrapText="1"/>
    </xf>
    <xf numFmtId="0" fontId="12" fillId="0" borderId="7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64" fontId="22" fillId="0" borderId="7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164" fontId="22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2" fillId="0" borderId="7" xfId="0" applyFont="1" applyBorder="1"/>
    <xf numFmtId="0" fontId="2" fillId="0" borderId="7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Fill="1" applyBorder="1"/>
    <xf numFmtId="0" fontId="17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3" fontId="28" fillId="0" borderId="7" xfId="0" applyNumberFormat="1" applyFont="1" applyBorder="1"/>
    <xf numFmtId="3" fontId="29" fillId="0" borderId="7" xfId="0" applyNumberFormat="1" applyFont="1" applyBorder="1"/>
    <xf numFmtId="0" fontId="18" fillId="0" borderId="7" xfId="0" applyFont="1" applyBorder="1" applyAlignment="1">
      <alignment wrapText="1"/>
    </xf>
    <xf numFmtId="3" fontId="19" fillId="0" borderId="0" xfId="0" applyNumberFormat="1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49" fontId="32" fillId="0" borderId="7" xfId="0" applyNumberFormat="1" applyFont="1" applyBorder="1" applyAlignment="1">
      <alignment horizontal="center" vertical="center" wrapText="1"/>
    </xf>
    <xf numFmtId="0" fontId="34" fillId="0" borderId="7" xfId="0" applyFont="1" applyBorder="1" applyAlignment="1">
      <alignment wrapText="1"/>
    </xf>
    <xf numFmtId="0" fontId="18" fillId="24" borderId="7" xfId="0" applyFont="1" applyFill="1" applyBorder="1" applyAlignment="1">
      <alignment wrapText="1"/>
    </xf>
    <xf numFmtId="0" fontId="33" fillId="0" borderId="7" xfId="0" applyFont="1" applyFill="1" applyBorder="1" applyAlignment="1">
      <alignment horizontal="center" vertical="center"/>
    </xf>
    <xf numFmtId="49" fontId="33" fillId="0" borderId="8" xfId="0" applyNumberFormat="1" applyFont="1" applyFill="1" applyBorder="1" applyAlignment="1">
      <alignment horizontal="center" vertical="center"/>
    </xf>
    <xf numFmtId="0" fontId="6" fillId="24" borderId="7" xfId="0" applyFont="1" applyFill="1" applyBorder="1" applyAlignment="1">
      <alignment horizontal="left" wrapText="1"/>
    </xf>
    <xf numFmtId="0" fontId="21" fillId="0" borderId="11" xfId="0" applyFont="1" applyBorder="1"/>
    <xf numFmtId="0" fontId="11" fillId="0" borderId="9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3" fontId="19" fillId="0" borderId="7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0" fillId="24" borderId="7" xfId="0" applyNumberFormat="1" applyFont="1" applyFill="1" applyBorder="1" applyAlignment="1">
      <alignment horizontal="center" vertical="center" wrapText="1"/>
    </xf>
    <xf numFmtId="49" fontId="11" fillId="24" borderId="7" xfId="0" applyNumberFormat="1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left" wrapText="1"/>
    </xf>
    <xf numFmtId="0" fontId="3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9" fillId="24" borderId="0" xfId="0" applyFont="1" applyFill="1" applyBorder="1"/>
    <xf numFmtId="0" fontId="6" fillId="25" borderId="7" xfId="0" applyFont="1" applyFill="1" applyBorder="1" applyAlignment="1">
      <alignment wrapText="1"/>
    </xf>
    <xf numFmtId="49" fontId="6" fillId="0" borderId="7" xfId="0" applyNumberFormat="1" applyFont="1" applyBorder="1" applyAlignment="1">
      <alignment wrapText="1"/>
    </xf>
    <xf numFmtId="0" fontId="18" fillId="0" borderId="7" xfId="0" applyFont="1" applyBorder="1" applyAlignment="1"/>
    <xf numFmtId="0" fontId="19" fillId="25" borderId="0" xfId="0" applyFont="1" applyFill="1" applyBorder="1"/>
    <xf numFmtId="0" fontId="19" fillId="25" borderId="0" xfId="0" applyFont="1" applyFill="1" applyBorder="1" applyAlignment="1">
      <alignment horizontal="right"/>
    </xf>
    <xf numFmtId="0" fontId="0" fillId="25" borderId="0" xfId="0" applyFill="1" applyBorder="1"/>
    <xf numFmtId="0" fontId="0" fillId="25" borderId="0" xfId="0" applyFill="1"/>
    <xf numFmtId="0" fontId="21" fillId="25" borderId="7" xfId="0" applyFont="1" applyFill="1" applyBorder="1"/>
    <xf numFmtId="0" fontId="11" fillId="24" borderId="7" xfId="0" applyFont="1" applyFill="1" applyBorder="1" applyAlignment="1">
      <alignment horizontal="center" vertical="center"/>
    </xf>
    <xf numFmtId="0" fontId="63" fillId="0" borderId="0" xfId="0" applyFont="1" applyAlignment="1">
      <alignment wrapText="1"/>
    </xf>
    <xf numFmtId="14" fontId="19" fillId="24" borderId="12" xfId="0" applyNumberFormat="1" applyFont="1" applyFill="1" applyBorder="1" applyAlignment="1"/>
    <xf numFmtId="0" fontId="63" fillId="0" borderId="7" xfId="0" applyFont="1" applyBorder="1" applyAlignment="1">
      <alignment wrapText="1"/>
    </xf>
    <xf numFmtId="49" fontId="10" fillId="24" borderId="7" xfId="0" applyNumberFormat="1" applyFont="1" applyFill="1" applyBorder="1" applyAlignment="1">
      <alignment horizontal="center" vertical="center"/>
    </xf>
    <xf numFmtId="49" fontId="11" fillId="24" borderId="7" xfId="0" applyNumberFormat="1" applyFont="1" applyFill="1" applyBorder="1" applyAlignment="1">
      <alignment horizontal="center" vertical="center"/>
    </xf>
    <xf numFmtId="0" fontId="6" fillId="25" borderId="8" xfId="0" applyFont="1" applyFill="1" applyBorder="1" applyAlignment="1">
      <alignment horizontal="left" wrapText="1"/>
    </xf>
    <xf numFmtId="0" fontId="19" fillId="0" borderId="12" xfId="0" applyFont="1" applyBorder="1"/>
    <xf numFmtId="0" fontId="30" fillId="25" borderId="0" xfId="0" applyFont="1" applyFill="1" applyBorder="1" applyAlignment="1">
      <alignment horizontal="left"/>
    </xf>
    <xf numFmtId="49" fontId="10" fillId="26" borderId="7" xfId="0" applyNumberFormat="1" applyFont="1" applyFill="1" applyBorder="1" applyAlignment="1">
      <alignment horizontal="center" vertical="center" wrapText="1"/>
    </xf>
    <xf numFmtId="165" fontId="23" fillId="26" borderId="7" xfId="0" applyNumberFormat="1" applyFont="1" applyFill="1" applyBorder="1" applyAlignment="1">
      <alignment horizontal="center" vertical="center"/>
    </xf>
    <xf numFmtId="0" fontId="4" fillId="26" borderId="7" xfId="0" applyFont="1" applyFill="1" applyBorder="1" applyAlignment="1">
      <alignment horizontal="center" vertical="center" wrapText="1"/>
    </xf>
    <xf numFmtId="164" fontId="19" fillId="26" borderId="7" xfId="0" applyNumberFormat="1" applyFont="1" applyFill="1" applyBorder="1" applyAlignment="1">
      <alignment horizontal="center"/>
    </xf>
    <xf numFmtId="3" fontId="28" fillId="26" borderId="7" xfId="0" applyNumberFormat="1" applyFont="1" applyFill="1" applyBorder="1"/>
    <xf numFmtId="0" fontId="21" fillId="26" borderId="7" xfId="0" applyFont="1" applyFill="1" applyBorder="1"/>
    <xf numFmtId="0" fontId="11" fillId="26" borderId="7" xfId="0" applyFont="1" applyFill="1" applyBorder="1" applyAlignment="1">
      <alignment horizontal="center" vertical="center"/>
    </xf>
    <xf numFmtId="49" fontId="11" fillId="26" borderId="7" xfId="0" applyNumberFormat="1" applyFont="1" applyFill="1" applyBorder="1" applyAlignment="1">
      <alignment horizontal="center" vertical="center"/>
    </xf>
    <xf numFmtId="0" fontId="21" fillId="26" borderId="7" xfId="0" applyFont="1" applyFill="1" applyBorder="1" applyAlignment="1">
      <alignment wrapText="1"/>
    </xf>
    <xf numFmtId="0" fontId="11" fillId="26" borderId="7" xfId="0" applyFont="1" applyFill="1" applyBorder="1" applyAlignment="1">
      <alignment horizontal="center" vertical="center" wrapText="1"/>
    </xf>
    <xf numFmtId="49" fontId="11" fillId="26" borderId="7" xfId="0" applyNumberFormat="1" applyFont="1" applyFill="1" applyBorder="1" applyAlignment="1">
      <alignment horizontal="center" vertical="center" wrapText="1"/>
    </xf>
    <xf numFmtId="0" fontId="21" fillId="26" borderId="7" xfId="0" applyFont="1" applyFill="1" applyBorder="1" applyAlignment="1"/>
    <xf numFmtId="49" fontId="10" fillId="26" borderId="7" xfId="0" applyNumberFormat="1" applyFont="1" applyFill="1" applyBorder="1" applyAlignment="1">
      <alignment horizontal="center" vertical="center"/>
    </xf>
    <xf numFmtId="0" fontId="11" fillId="26" borderId="7" xfId="0" applyNumberFormat="1" applyFont="1" applyFill="1" applyBorder="1" applyAlignment="1">
      <alignment horizontal="center" vertical="center"/>
    </xf>
    <xf numFmtId="0" fontId="4" fillId="26" borderId="7" xfId="0" applyNumberFormat="1" applyFont="1" applyFill="1" applyBorder="1" applyAlignment="1">
      <alignment horizontal="center" vertical="center" wrapText="1"/>
    </xf>
    <xf numFmtId="1" fontId="10" fillId="26" borderId="7" xfId="0" applyNumberFormat="1" applyFont="1" applyFill="1" applyBorder="1" applyAlignment="1">
      <alignment horizontal="center" vertical="center"/>
    </xf>
    <xf numFmtId="0" fontId="2" fillId="26" borderId="7" xfId="0" applyFont="1" applyFill="1" applyBorder="1" applyAlignment="1">
      <alignment horizontal="center" vertical="center" wrapText="1"/>
    </xf>
    <xf numFmtId="49" fontId="2" fillId="26" borderId="7" xfId="0" applyNumberFormat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wrapText="1"/>
    </xf>
    <xf numFmtId="0" fontId="2" fillId="26" borderId="7" xfId="0" applyFont="1" applyFill="1" applyBorder="1"/>
    <xf numFmtId="0" fontId="2" fillId="26" borderId="7" xfId="0" applyFont="1" applyFill="1" applyBorder="1" applyAlignment="1">
      <alignment horizontal="center"/>
    </xf>
    <xf numFmtId="0" fontId="13" fillId="26" borderId="7" xfId="0" applyFont="1" applyFill="1" applyBorder="1" applyAlignment="1">
      <alignment horizontal="left" wrapText="1"/>
    </xf>
    <xf numFmtId="0" fontId="2" fillId="26" borderId="7" xfId="0" applyNumberFormat="1" applyFont="1" applyFill="1" applyBorder="1" applyAlignment="1">
      <alignment horizontal="center" vertical="center"/>
    </xf>
    <xf numFmtId="0" fontId="17" fillId="26" borderId="7" xfId="0" applyNumberFormat="1" applyFont="1" applyFill="1" applyBorder="1" applyAlignment="1">
      <alignment horizontal="center" vertical="center"/>
    </xf>
    <xf numFmtId="0" fontId="12" fillId="26" borderId="7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55" fillId="0" borderId="0" xfId="0" applyFont="1" applyAlignment="1">
      <alignment horizontal="right"/>
    </xf>
    <xf numFmtId="0" fontId="55" fillId="0" borderId="0" xfId="0" applyFont="1"/>
    <xf numFmtId="0" fontId="64" fillId="0" borderId="0" xfId="0" applyFont="1"/>
    <xf numFmtId="0" fontId="64" fillId="0" borderId="7" xfId="0" applyFont="1" applyBorder="1" applyAlignment="1">
      <alignment wrapText="1"/>
    </xf>
    <xf numFmtId="49" fontId="10" fillId="0" borderId="9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wrapText="1"/>
    </xf>
    <xf numFmtId="0" fontId="6" fillId="0" borderId="7" xfId="0" applyFont="1" applyFill="1" applyBorder="1" applyAlignment="1">
      <alignment horizontal="left" wrapText="1"/>
    </xf>
    <xf numFmtId="0" fontId="63" fillId="0" borderId="7" xfId="0" applyFont="1" applyFill="1" applyBorder="1" applyAlignment="1">
      <alignment horizontal="left" wrapText="1"/>
    </xf>
    <xf numFmtId="0" fontId="65" fillId="0" borderId="7" xfId="0" applyFont="1" applyBorder="1" applyAlignment="1">
      <alignment wrapText="1"/>
    </xf>
    <xf numFmtId="3" fontId="66" fillId="0" borderId="7" xfId="0" applyNumberFormat="1" applyFont="1" applyBorder="1"/>
    <xf numFmtId="3" fontId="67" fillId="0" borderId="7" xfId="0" applyNumberFormat="1" applyFont="1" applyBorder="1"/>
    <xf numFmtId="164" fontId="18" fillId="0" borderId="7" xfId="0" applyNumberFormat="1" applyFont="1" applyBorder="1" applyAlignment="1">
      <alignment horizontal="left"/>
    </xf>
    <xf numFmtId="3" fontId="66" fillId="25" borderId="7" xfId="0" applyNumberFormat="1" applyFont="1" applyFill="1" applyBorder="1"/>
    <xf numFmtId="3" fontId="67" fillId="25" borderId="7" xfId="0" applyNumberFormat="1" applyFont="1" applyFill="1" applyBorder="1"/>
    <xf numFmtId="0" fontId="6" fillId="0" borderId="13" xfId="0" applyFont="1" applyFill="1" applyBorder="1" applyAlignment="1">
      <alignment wrapText="1"/>
    </xf>
    <xf numFmtId="0" fontId="6" fillId="25" borderId="9" xfId="0" applyFont="1" applyFill="1" applyBorder="1" applyAlignment="1">
      <alignment wrapText="1"/>
    </xf>
    <xf numFmtId="0" fontId="22" fillId="0" borderId="7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49" fontId="25" fillId="0" borderId="7" xfId="0" applyNumberFormat="1" applyFont="1" applyBorder="1" applyAlignment="1">
      <alignment horizontal="center" vertical="center" wrapText="1"/>
    </xf>
    <xf numFmtId="0" fontId="24" fillId="0" borderId="9" xfId="0" applyFont="1" applyBorder="1"/>
    <xf numFmtId="0" fontId="22" fillId="0" borderId="9" xfId="0" applyFont="1" applyBorder="1"/>
    <xf numFmtId="0" fontId="58" fillId="0" borderId="7" xfId="0" applyFont="1" applyBorder="1" applyAlignment="1">
      <alignment horizontal="center" vertical="center" wrapText="1"/>
    </xf>
    <xf numFmtId="0" fontId="18" fillId="0" borderId="0" xfId="0" applyFont="1"/>
    <xf numFmtId="0" fontId="10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7" fillId="0" borderId="7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wrapText="1"/>
    </xf>
    <xf numFmtId="0" fontId="7" fillId="0" borderId="7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3" fontId="18" fillId="0" borderId="0" xfId="0" applyNumberFormat="1" applyFont="1"/>
    <xf numFmtId="0" fontId="20" fillId="0" borderId="0" xfId="0" applyFont="1" applyAlignment="1">
      <alignment horizontal="right"/>
    </xf>
    <xf numFmtId="0" fontId="68" fillId="0" borderId="7" xfId="0" applyFont="1" applyBorder="1" applyAlignment="1">
      <alignment wrapText="1"/>
    </xf>
    <xf numFmtId="0" fontId="7" fillId="24" borderId="7" xfId="0" applyFont="1" applyFill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/>
    </xf>
    <xf numFmtId="0" fontId="22" fillId="0" borderId="0" xfId="0" applyFont="1"/>
    <xf numFmtId="2" fontId="63" fillId="0" borderId="7" xfId="0" applyNumberFormat="1" applyFont="1" applyBorder="1" applyAlignment="1">
      <alignment wrapText="1"/>
    </xf>
    <xf numFmtId="0" fontId="63" fillId="0" borderId="7" xfId="0" applyFont="1" applyBorder="1"/>
    <xf numFmtId="14" fontId="19" fillId="24" borderId="0" xfId="0" applyNumberFormat="1" applyFont="1" applyFill="1" applyBorder="1" applyAlignment="1"/>
    <xf numFmtId="0" fontId="7" fillId="0" borderId="7" xfId="0" applyFont="1" applyFill="1" applyBorder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22" fillId="0" borderId="8" xfId="0" applyFont="1" applyBorder="1"/>
    <xf numFmtId="0" fontId="7" fillId="0" borderId="7" xfId="0" applyFont="1" applyBorder="1"/>
    <xf numFmtId="0" fontId="2" fillId="0" borderId="7" xfId="0" applyFont="1" applyBorder="1"/>
    <xf numFmtId="0" fontId="2" fillId="0" borderId="8" xfId="0" applyFont="1" applyBorder="1"/>
    <xf numFmtId="0" fontId="11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62" fillId="0" borderId="7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49" fontId="10" fillId="25" borderId="7" xfId="0" applyNumberFormat="1" applyFont="1" applyFill="1" applyBorder="1" applyAlignment="1">
      <alignment horizontal="center" vertical="center" wrapText="1"/>
    </xf>
    <xf numFmtId="0" fontId="11" fillId="25" borderId="7" xfId="0" applyFont="1" applyFill="1" applyBorder="1" applyAlignment="1">
      <alignment horizontal="center" vertical="center"/>
    </xf>
    <xf numFmtId="49" fontId="11" fillId="25" borderId="7" xfId="0" applyNumberFormat="1" applyFont="1" applyFill="1" applyBorder="1" applyAlignment="1">
      <alignment horizontal="center" vertical="center"/>
    </xf>
    <xf numFmtId="0" fontId="4" fillId="25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6" fillId="26" borderId="7" xfId="0" applyFont="1" applyFill="1" applyBorder="1" applyAlignment="1">
      <alignment wrapText="1"/>
    </xf>
    <xf numFmtId="0" fontId="6" fillId="26" borderId="7" xfId="0" applyFont="1" applyFill="1" applyBorder="1" applyAlignment="1">
      <alignment horizontal="left" wrapText="1"/>
    </xf>
    <xf numFmtId="3" fontId="29" fillId="26" borderId="7" xfId="0" applyNumberFormat="1" applyFont="1" applyFill="1" applyBorder="1"/>
    <xf numFmtId="3" fontId="30" fillId="0" borderId="7" xfId="0" applyNumberFormat="1" applyFont="1" applyBorder="1" applyAlignment="1">
      <alignment horizontal="center" vertical="center" wrapText="1"/>
    </xf>
    <xf numFmtId="4" fontId="30" fillId="25" borderId="0" xfId="0" applyNumberFormat="1" applyFont="1" applyFill="1" applyBorder="1"/>
    <xf numFmtId="4" fontId="30" fillId="0" borderId="12" xfId="0" applyNumberFormat="1" applyFont="1" applyBorder="1"/>
    <xf numFmtId="4" fontId="30" fillId="0" borderId="0" xfId="0" applyNumberFormat="1" applyFont="1" applyBorder="1"/>
    <xf numFmtId="4" fontId="59" fillId="0" borderId="0" xfId="0" applyNumberFormat="1" applyFont="1" applyFill="1" applyBorder="1" applyAlignment="1">
      <alignment horizontal="center" wrapText="1"/>
    </xf>
    <xf numFmtId="4" fontId="30" fillId="0" borderId="0" xfId="0" applyNumberFormat="1" applyFont="1" applyBorder="1" applyAlignment="1">
      <alignment horizontal="center"/>
    </xf>
    <xf numFmtId="4" fontId="61" fillId="0" borderId="7" xfId="0" applyNumberFormat="1" applyFont="1" applyBorder="1" applyAlignment="1">
      <alignment horizontal="center" vertical="center" wrapText="1"/>
    </xf>
    <xf numFmtId="4" fontId="59" fillId="26" borderId="7" xfId="0" applyNumberFormat="1" applyFont="1" applyFill="1" applyBorder="1"/>
    <xf numFmtId="4" fontId="59" fillId="0" borderId="7" xfId="0" applyNumberFormat="1" applyFont="1" applyBorder="1"/>
    <xf numFmtId="4" fontId="5" fillId="0" borderId="7" xfId="0" applyNumberFormat="1" applyFont="1" applyBorder="1"/>
    <xf numFmtId="4" fontId="5" fillId="25" borderId="7" xfId="0" applyNumberFormat="1" applyFont="1" applyFill="1" applyBorder="1"/>
    <xf numFmtId="4" fontId="5" fillId="0" borderId="7" xfId="0" applyNumberFormat="1" applyFont="1" applyFill="1" applyBorder="1"/>
    <xf numFmtId="4" fontId="59" fillId="0" borderId="7" xfId="0" applyNumberFormat="1" applyFont="1" applyFill="1" applyBorder="1"/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4" fontId="69" fillId="0" borderId="0" xfId="0" applyNumberFormat="1" applyFont="1" applyAlignment="1">
      <alignment horizontal="center"/>
    </xf>
    <xf numFmtId="0" fontId="7" fillId="0" borderId="7" xfId="0" applyFont="1" applyFill="1" applyBorder="1" applyAlignment="1">
      <alignment horizontal="justify" wrapText="1"/>
    </xf>
    <xf numFmtId="0" fontId="30" fillId="0" borderId="0" xfId="0" applyFont="1" applyAlignment="1">
      <alignment wrapText="1"/>
    </xf>
    <xf numFmtId="49" fontId="7" fillId="0" borderId="7" xfId="0" applyNumberFormat="1" applyFont="1" applyFill="1" applyBorder="1" applyAlignment="1">
      <alignment horizontal="center" vertical="center"/>
    </xf>
    <xf numFmtId="0" fontId="63" fillId="0" borderId="7" xfId="0" applyFont="1" applyBorder="1" applyAlignment="1">
      <alignment vertical="center" wrapText="1"/>
    </xf>
    <xf numFmtId="0" fontId="21" fillId="0" borderId="8" xfId="0" applyFont="1" applyBorder="1"/>
    <xf numFmtId="0" fontId="30" fillId="0" borderId="7" xfId="0" applyFont="1" applyBorder="1" applyAlignment="1">
      <alignment wrapText="1"/>
    </xf>
    <xf numFmtId="0" fontId="6" fillId="0" borderId="8" xfId="0" applyFont="1" applyBorder="1"/>
    <xf numFmtId="0" fontId="11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/>
    <xf numFmtId="0" fontId="16" fillId="0" borderId="7" xfId="0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7" fillId="0" borderId="7" xfId="0" applyNumberFormat="1" applyFont="1" applyBorder="1" applyAlignment="1">
      <alignment horizontal="left" vertical="top" wrapText="1"/>
    </xf>
    <xf numFmtId="0" fontId="68" fillId="0" borderId="7" xfId="0" applyNumberFormat="1" applyFont="1" applyBorder="1" applyAlignment="1">
      <alignment wrapText="1"/>
    </xf>
    <xf numFmtId="0" fontId="63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wrapText="1"/>
    </xf>
    <xf numFmtId="49" fontId="10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0" fontId="71" fillId="0" borderId="7" xfId="0" applyFont="1" applyBorder="1" applyAlignment="1">
      <alignment wrapText="1"/>
    </xf>
    <xf numFmtId="0" fontId="11" fillId="24" borderId="7" xfId="0" applyFont="1" applyFill="1" applyBorder="1" applyAlignment="1">
      <alignment horizontal="center" vertical="center" wrapText="1"/>
    </xf>
    <xf numFmtId="0" fontId="6" fillId="24" borderId="8" xfId="0" applyFont="1" applyFill="1" applyBorder="1" applyAlignment="1">
      <alignment horizontal="left" wrapText="1"/>
    </xf>
    <xf numFmtId="0" fontId="7" fillId="24" borderId="7" xfId="0" applyFont="1" applyFill="1" applyBorder="1" applyAlignment="1">
      <alignment horizontal="center" vertical="center"/>
    </xf>
    <xf numFmtId="0" fontId="6" fillId="25" borderId="7" xfId="0" applyFont="1" applyFill="1" applyBorder="1"/>
    <xf numFmtId="0" fontId="7" fillId="24" borderId="8" xfId="0" applyFont="1" applyFill="1" applyBorder="1" applyAlignment="1">
      <alignment horizontal="left" wrapText="1"/>
    </xf>
    <xf numFmtId="1" fontId="11" fillId="0" borderId="7" xfId="0" applyNumberFormat="1" applyFont="1" applyBorder="1" applyAlignment="1">
      <alignment horizontal="center" vertical="center" wrapText="1"/>
    </xf>
    <xf numFmtId="0" fontId="63" fillId="0" borderId="0" xfId="0" applyFont="1"/>
    <xf numFmtId="0" fontId="6" fillId="0" borderId="7" xfId="0" applyNumberFormat="1" applyFont="1" applyBorder="1" applyAlignment="1">
      <alignment horizontal="left" vertical="top" wrapText="1"/>
    </xf>
    <xf numFmtId="49" fontId="33" fillId="0" borderId="7" xfId="0" applyNumberFormat="1" applyFont="1" applyFill="1" applyBorder="1" applyAlignment="1">
      <alignment horizontal="center" vertical="center"/>
    </xf>
    <xf numFmtId="0" fontId="64" fillId="0" borderId="0" xfId="0" applyFont="1" applyAlignment="1">
      <alignment wrapText="1"/>
    </xf>
    <xf numFmtId="0" fontId="64" fillId="0" borderId="7" xfId="0" applyFont="1" applyBorder="1"/>
    <xf numFmtId="0" fontId="68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justify"/>
    </xf>
    <xf numFmtId="0" fontId="6" fillId="0" borderId="9" xfId="0" applyFont="1" applyBorder="1" applyAlignment="1">
      <alignment wrapText="1"/>
    </xf>
    <xf numFmtId="0" fontId="7" fillId="0" borderId="9" xfId="0" applyFont="1" applyBorder="1"/>
    <xf numFmtId="0" fontId="2" fillId="0" borderId="9" xfId="0" applyFont="1" applyBorder="1"/>
    <xf numFmtId="167" fontId="10" fillId="0" borderId="14" xfId="0" applyNumberFormat="1" applyFont="1" applyBorder="1" applyAlignment="1">
      <alignment vertical="center"/>
    </xf>
    <xf numFmtId="0" fontId="6" fillId="24" borderId="8" xfId="0" applyFont="1" applyFill="1" applyBorder="1" applyAlignment="1">
      <alignment wrapText="1"/>
    </xf>
    <xf numFmtId="164" fontId="17" fillId="0" borderId="7" xfId="0" applyNumberFormat="1" applyFont="1" applyFill="1" applyBorder="1" applyAlignment="1">
      <alignment horizontal="center" vertical="center"/>
    </xf>
    <xf numFmtId="0" fontId="72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vertical="top" wrapText="1"/>
    </xf>
    <xf numFmtId="0" fontId="19" fillId="0" borderId="0" xfId="0" applyFont="1" applyAlignment="1">
      <alignment horizontal="left"/>
    </xf>
    <xf numFmtId="0" fontId="69" fillId="0" borderId="0" xfId="0" applyFont="1" applyAlignment="1"/>
    <xf numFmtId="0" fontId="8" fillId="0" borderId="0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center" wrapText="1"/>
    </xf>
    <xf numFmtId="0" fontId="60" fillId="0" borderId="12" xfId="0" applyFont="1" applyBorder="1" applyAlignment="1">
      <alignment horizontal="center" vertical="top" wrapText="1"/>
    </xf>
    <xf numFmtId="0" fontId="70" fillId="0" borderId="12" xfId="0" applyFont="1" applyBorder="1" applyAlignment="1">
      <alignment horizontal="center" vertical="top" wrapText="1"/>
    </xf>
    <xf numFmtId="0" fontId="56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9" fillId="0" borderId="0" xfId="0" applyFont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</cellXfs>
  <cellStyles count="7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Итог 2" xfId="50"/>
    <cellStyle name="Контрольная ячейка 2" xfId="51"/>
    <cellStyle name="Название 2" xfId="52"/>
    <cellStyle name="Нейтральный 2" xfId="53"/>
    <cellStyle name="Обычный" xfId="0" builtinId="0"/>
    <cellStyle name="Обычный 2" xfId="54"/>
    <cellStyle name="Обычный 2 2" xfId="55"/>
    <cellStyle name="Обычный 2 3" xfId="56"/>
    <cellStyle name="Обычный 2 4" xfId="57"/>
    <cellStyle name="Обычный 3" xfId="58"/>
    <cellStyle name="Обычный 4" xfId="59"/>
    <cellStyle name="Обычный 4 2" xfId="60"/>
    <cellStyle name="Обычный 5" xfId="61"/>
    <cellStyle name="Плохой 2" xfId="62"/>
    <cellStyle name="Пояснение 2" xfId="63"/>
    <cellStyle name="Примечание 2" xfId="64"/>
    <cellStyle name="Связанная ячейка 2" xfId="65"/>
    <cellStyle name="Стиль 1" xfId="66"/>
    <cellStyle name="Текст предупреждения 2" xfId="67"/>
    <cellStyle name="Финансовый 2" xfId="68"/>
    <cellStyle name="Хороший 2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M515"/>
  <sheetViews>
    <sheetView tabSelected="1" topLeftCell="A230" zoomScaleNormal="100" workbookViewId="0">
      <selection activeCell="I314" sqref="I314"/>
    </sheetView>
  </sheetViews>
  <sheetFormatPr defaultRowHeight="15"/>
  <cols>
    <col min="1" max="1" width="11.5703125" customWidth="1"/>
    <col min="2" max="2" width="6.7109375" customWidth="1"/>
    <col min="3" max="3" width="7.42578125" customWidth="1"/>
    <col min="4" max="4" width="49.28515625" customWidth="1"/>
    <col min="5" max="5" width="67" customWidth="1"/>
    <col min="6" max="6" width="5.140625" customWidth="1"/>
    <col min="7" max="7" width="5.28515625" customWidth="1"/>
    <col min="8" max="8" width="5.140625" customWidth="1"/>
    <col min="9" max="9" width="20.7109375" style="227" customWidth="1"/>
    <col min="10" max="10" width="4.85546875" style="20" customWidth="1"/>
    <col min="11" max="11" width="10.42578125" style="84" customWidth="1"/>
    <col min="12" max="12" width="10.7109375" customWidth="1"/>
  </cols>
  <sheetData>
    <row r="1" spans="1:13" ht="19.149999999999999" customHeight="1">
      <c r="A1" s="2"/>
      <c r="B1" s="2"/>
      <c r="C1" s="2"/>
      <c r="D1" s="106"/>
      <c r="E1" s="2"/>
      <c r="F1" s="2"/>
      <c r="G1" s="2"/>
      <c r="H1" s="272" t="s">
        <v>422</v>
      </c>
      <c r="I1" s="273"/>
      <c r="J1" s="2"/>
      <c r="K1" s="83">
        <v>1</v>
      </c>
      <c r="L1" s="2"/>
      <c r="M1" s="1"/>
    </row>
    <row r="2" spans="1:13" s="113" customFormat="1" ht="18" customHeight="1">
      <c r="A2" s="110"/>
      <c r="B2" s="110"/>
      <c r="C2" s="110"/>
      <c r="D2" s="110"/>
      <c r="E2" s="110"/>
      <c r="F2" s="110"/>
      <c r="G2" s="110"/>
      <c r="H2" s="123" t="s">
        <v>113</v>
      </c>
      <c r="I2" s="213"/>
      <c r="J2" s="110"/>
      <c r="K2" s="111">
        <v>1</v>
      </c>
      <c r="L2" s="110"/>
      <c r="M2" s="112"/>
    </row>
    <row r="3" spans="1:13" ht="20.25" customHeight="1">
      <c r="A3" s="2"/>
      <c r="B3" s="2"/>
      <c r="C3" s="2"/>
      <c r="D3" s="2"/>
      <c r="E3" s="2"/>
      <c r="F3" s="2"/>
      <c r="G3" s="2"/>
      <c r="H3" s="117" t="s">
        <v>286</v>
      </c>
      <c r="I3" s="214"/>
      <c r="J3" s="122"/>
      <c r="K3" s="83">
        <v>1</v>
      </c>
      <c r="L3" s="2"/>
      <c r="M3" s="1"/>
    </row>
    <row r="4" spans="1:13" ht="20.25" hidden="1" customHeight="1">
      <c r="A4" s="2"/>
      <c r="B4" s="2"/>
      <c r="C4" s="2"/>
      <c r="D4" s="2"/>
      <c r="E4" s="2"/>
      <c r="F4" s="2"/>
      <c r="G4" s="2"/>
      <c r="H4" s="189"/>
      <c r="I4" s="215"/>
      <c r="J4" s="2"/>
      <c r="K4" s="83"/>
      <c r="L4" s="2"/>
      <c r="M4" s="1"/>
    </row>
    <row r="5" spans="1:13" ht="20.25" customHeight="1">
      <c r="A5" s="282" t="s">
        <v>208</v>
      </c>
      <c r="B5" s="282"/>
      <c r="C5" s="282"/>
      <c r="D5" s="282"/>
      <c r="E5" s="282"/>
      <c r="F5" s="282"/>
      <c r="G5" s="282"/>
      <c r="H5" s="282"/>
      <c r="I5" s="283"/>
      <c r="J5" s="282"/>
      <c r="K5" s="83">
        <v>1</v>
      </c>
      <c r="L5" s="2"/>
      <c r="M5" s="1"/>
    </row>
    <row r="6" spans="1:13" ht="20.25" customHeight="1">
      <c r="A6" s="282" t="s">
        <v>209</v>
      </c>
      <c r="B6" s="282"/>
      <c r="C6" s="282"/>
      <c r="D6" s="282"/>
      <c r="E6" s="282"/>
      <c r="F6" s="282"/>
      <c r="G6" s="282"/>
      <c r="H6" s="282"/>
      <c r="I6" s="283"/>
      <c r="J6" s="282"/>
      <c r="K6" s="83">
        <v>1</v>
      </c>
      <c r="L6" s="2"/>
      <c r="M6" s="1"/>
    </row>
    <row r="7" spans="1:13" ht="37.5" customHeight="1">
      <c r="A7" s="279" t="s">
        <v>151</v>
      </c>
      <c r="B7" s="280"/>
      <c r="C7" s="280"/>
      <c r="D7" s="280"/>
      <c r="E7" s="280"/>
      <c r="F7" s="280"/>
      <c r="G7" s="280"/>
      <c r="H7" s="280"/>
      <c r="I7" s="281"/>
      <c r="J7" s="280"/>
      <c r="K7" s="83">
        <v>1</v>
      </c>
      <c r="L7" s="4"/>
      <c r="M7" s="1"/>
    </row>
    <row r="8" spans="1:13" ht="36.6" customHeight="1">
      <c r="A8" s="180"/>
      <c r="B8" s="275" t="s">
        <v>181</v>
      </c>
      <c r="C8" s="275"/>
      <c r="D8" s="275"/>
      <c r="E8" s="275"/>
      <c r="F8" s="275"/>
      <c r="G8" s="275"/>
      <c r="H8" s="275"/>
      <c r="I8" s="216"/>
      <c r="J8" s="180"/>
      <c r="K8" s="83">
        <v>1</v>
      </c>
      <c r="L8" s="4"/>
      <c r="M8" s="1"/>
    </row>
    <row r="9" spans="1:13" ht="21" customHeight="1">
      <c r="A9" s="276" t="s">
        <v>180</v>
      </c>
      <c r="B9" s="276"/>
      <c r="C9" s="276"/>
      <c r="D9" s="275"/>
      <c r="E9" s="275"/>
      <c r="F9" s="275"/>
      <c r="G9" s="180"/>
      <c r="H9" s="180"/>
      <c r="I9" s="216"/>
      <c r="J9" s="180"/>
      <c r="K9" s="83">
        <v>1</v>
      </c>
      <c r="L9" s="4"/>
      <c r="M9" s="1"/>
    </row>
    <row r="10" spans="1:13" ht="17.649999999999999" customHeight="1">
      <c r="A10" s="277" t="s">
        <v>179</v>
      </c>
      <c r="B10" s="278"/>
      <c r="C10" s="278"/>
      <c r="D10" s="5"/>
      <c r="E10" s="3"/>
      <c r="F10" s="3"/>
      <c r="G10" s="3"/>
      <c r="H10" s="3"/>
      <c r="I10" s="217"/>
      <c r="J10" s="82"/>
      <c r="K10" s="83">
        <v>1</v>
      </c>
      <c r="L10" s="2"/>
      <c r="M10" s="1"/>
    </row>
    <row r="11" spans="1:13" ht="84.4" customHeight="1">
      <c r="A11" s="104" t="s">
        <v>152</v>
      </c>
      <c r="B11" s="173" t="s">
        <v>153</v>
      </c>
      <c r="C11" s="173" t="s">
        <v>0</v>
      </c>
      <c r="D11" s="94" t="s">
        <v>154</v>
      </c>
      <c r="E11" s="168" t="s">
        <v>155</v>
      </c>
      <c r="F11" s="169" t="s">
        <v>156</v>
      </c>
      <c r="G11" s="169" t="s">
        <v>157</v>
      </c>
      <c r="H11" s="169" t="s">
        <v>158</v>
      </c>
      <c r="I11" s="218" t="s">
        <v>159</v>
      </c>
      <c r="J11" s="169" t="s">
        <v>160</v>
      </c>
      <c r="K11" s="83">
        <v>1</v>
      </c>
      <c r="L11" s="2"/>
      <c r="M11" s="1"/>
    </row>
    <row r="12" spans="1:13" s="100" customFormat="1" ht="15" customHeight="1">
      <c r="A12" s="94">
        <v>1</v>
      </c>
      <c r="B12" s="94">
        <v>2</v>
      </c>
      <c r="C12" s="94">
        <v>3</v>
      </c>
      <c r="D12" s="94">
        <v>4</v>
      </c>
      <c r="E12" s="95">
        <v>5</v>
      </c>
      <c r="F12" s="95">
        <v>6</v>
      </c>
      <c r="G12" s="95">
        <v>7</v>
      </c>
      <c r="H12" s="95">
        <v>8</v>
      </c>
      <c r="I12" s="212">
        <v>9</v>
      </c>
      <c r="J12" s="96">
        <v>10</v>
      </c>
      <c r="K12" s="97">
        <v>1</v>
      </c>
      <c r="L12" s="98"/>
      <c r="M12" s="99"/>
    </row>
    <row r="13" spans="1:13" ht="31.9" hidden="1" customHeight="1">
      <c r="A13" s="124" t="s">
        <v>1</v>
      </c>
      <c r="B13" s="125"/>
      <c r="C13" s="125"/>
      <c r="D13" s="126" t="s">
        <v>3</v>
      </c>
      <c r="E13" s="127"/>
      <c r="F13" s="127"/>
      <c r="G13" s="127"/>
      <c r="H13" s="127"/>
      <c r="I13" s="219">
        <f>I14</f>
        <v>14591207</v>
      </c>
      <c r="J13" s="128"/>
      <c r="K13" s="83"/>
      <c r="L13" s="2"/>
      <c r="M13" s="1"/>
    </row>
    <row r="14" spans="1:13" ht="22.7" hidden="1" customHeight="1">
      <c r="A14" s="28" t="s">
        <v>2</v>
      </c>
      <c r="B14" s="51"/>
      <c r="C14" s="51"/>
      <c r="D14" s="6" t="s">
        <v>3</v>
      </c>
      <c r="E14" s="8"/>
      <c r="F14" s="8"/>
      <c r="G14" s="8"/>
      <c r="H14" s="8"/>
      <c r="I14" s="220">
        <f>I16+I25+I33+I43+I48+I36+I40+I22</f>
        <v>14591207</v>
      </c>
      <c r="J14" s="79"/>
      <c r="K14" s="83"/>
      <c r="L14" s="2"/>
      <c r="M14" s="1"/>
    </row>
    <row r="15" spans="1:13" ht="10.15" hidden="1" customHeight="1">
      <c r="A15" s="28"/>
      <c r="B15" s="51"/>
      <c r="C15" s="51"/>
      <c r="D15" s="6"/>
      <c r="E15" s="8"/>
      <c r="F15" s="8"/>
      <c r="G15" s="8"/>
      <c r="H15" s="8"/>
      <c r="I15" s="221"/>
      <c r="J15" s="80"/>
      <c r="K15" s="83"/>
      <c r="L15" s="2"/>
      <c r="M15" s="1"/>
    </row>
    <row r="16" spans="1:13" ht="82.5" hidden="1" customHeight="1">
      <c r="A16" s="28" t="s">
        <v>4</v>
      </c>
      <c r="B16" s="50" t="s">
        <v>5</v>
      </c>
      <c r="C16" s="50" t="s">
        <v>6</v>
      </c>
      <c r="D16" s="190" t="s">
        <v>7</v>
      </c>
      <c r="E16" s="8"/>
      <c r="F16" s="8"/>
      <c r="G16" s="8"/>
      <c r="H16" s="8"/>
      <c r="I16" s="220">
        <f>SUM(I17:I20)</f>
        <v>1721900</v>
      </c>
      <c r="J16" s="79"/>
      <c r="K16" s="83"/>
      <c r="L16" s="2"/>
      <c r="M16" s="1"/>
    </row>
    <row r="17" spans="1:13" ht="25.5" hidden="1" customHeight="1">
      <c r="A17" s="28"/>
      <c r="B17" s="50"/>
      <c r="C17" s="50"/>
      <c r="D17" s="11"/>
      <c r="E17" s="163" t="s">
        <v>149</v>
      </c>
      <c r="F17" s="163"/>
      <c r="G17" s="163"/>
      <c r="H17" s="8"/>
      <c r="I17" s="221">
        <v>65980</v>
      </c>
      <c r="J17" s="80"/>
      <c r="K17" s="83"/>
      <c r="L17" s="2"/>
      <c r="M17" s="1"/>
    </row>
    <row r="18" spans="1:13" ht="26.85" hidden="1" customHeight="1">
      <c r="A18" s="28"/>
      <c r="B18" s="50"/>
      <c r="C18" s="50"/>
      <c r="D18" s="11"/>
      <c r="E18" s="163" t="s">
        <v>197</v>
      </c>
      <c r="F18" s="163"/>
      <c r="G18" s="163"/>
      <c r="H18" s="8"/>
      <c r="I18" s="221">
        <v>820000</v>
      </c>
      <c r="J18" s="80"/>
      <c r="K18" s="83"/>
      <c r="L18" s="2"/>
      <c r="M18" s="1"/>
    </row>
    <row r="19" spans="1:13" ht="26.85" hidden="1" customHeight="1">
      <c r="A19" s="28"/>
      <c r="B19" s="50"/>
      <c r="C19" s="50"/>
      <c r="D19" s="11"/>
      <c r="E19" s="163" t="s">
        <v>117</v>
      </c>
      <c r="F19" s="163"/>
      <c r="G19" s="163"/>
      <c r="H19" s="8"/>
      <c r="I19" s="221">
        <v>57920</v>
      </c>
      <c r="J19" s="80"/>
      <c r="K19" s="83"/>
      <c r="L19" s="2"/>
      <c r="M19" s="1"/>
    </row>
    <row r="20" spans="1:13" ht="25.5" hidden="1" customHeight="1">
      <c r="A20" s="28"/>
      <c r="B20" s="50"/>
      <c r="C20" s="50"/>
      <c r="D20" s="11"/>
      <c r="E20" s="163" t="s">
        <v>186</v>
      </c>
      <c r="F20" s="163"/>
      <c r="G20" s="163"/>
      <c r="H20" s="8"/>
      <c r="I20" s="221">
        <v>778000</v>
      </c>
      <c r="J20" s="80"/>
      <c r="K20" s="83"/>
      <c r="L20" s="2"/>
      <c r="M20" s="1"/>
    </row>
    <row r="21" spans="1:13" ht="8.25" hidden="1" customHeight="1">
      <c r="A21" s="28"/>
      <c r="B21" s="50"/>
      <c r="C21" s="50"/>
      <c r="D21" s="11"/>
      <c r="E21" s="163"/>
      <c r="F21" s="163"/>
      <c r="G21" s="163"/>
      <c r="H21" s="8"/>
      <c r="I21" s="221"/>
      <c r="J21" s="80"/>
      <c r="K21" s="83"/>
      <c r="L21" s="2"/>
      <c r="M21" s="1"/>
    </row>
    <row r="22" spans="1:13" ht="24.75" hidden="1" customHeight="1">
      <c r="A22" s="201" t="s">
        <v>406</v>
      </c>
      <c r="B22" s="63" t="s">
        <v>407</v>
      </c>
      <c r="C22" s="63" t="s">
        <v>408</v>
      </c>
      <c r="D22" s="158" t="s">
        <v>409</v>
      </c>
      <c r="E22" s="158"/>
      <c r="F22" s="163"/>
      <c r="G22" s="163"/>
      <c r="H22" s="8"/>
      <c r="I22" s="220">
        <f>I23</f>
        <v>180000</v>
      </c>
      <c r="J22" s="80"/>
      <c r="K22" s="83"/>
      <c r="L22" s="2"/>
      <c r="M22" s="1"/>
    </row>
    <row r="23" spans="1:13" ht="21.75" hidden="1" customHeight="1">
      <c r="A23" s="175"/>
      <c r="B23" s="269"/>
      <c r="C23" s="269"/>
      <c r="D23" s="270"/>
      <c r="E23" s="257" t="s">
        <v>410</v>
      </c>
      <c r="F23" s="16"/>
      <c r="G23" s="16"/>
      <c r="H23" s="16"/>
      <c r="I23" s="221">
        <v>180000</v>
      </c>
      <c r="J23" s="80"/>
      <c r="K23" s="83"/>
      <c r="L23" s="2"/>
      <c r="M23" s="1"/>
    </row>
    <row r="24" spans="1:13" ht="5.25" hidden="1" customHeight="1">
      <c r="A24" s="35"/>
      <c r="B24" s="52"/>
      <c r="C24" s="53"/>
      <c r="D24" s="9"/>
      <c r="E24" s="16"/>
      <c r="F24" s="16"/>
      <c r="G24" s="16"/>
      <c r="H24" s="16"/>
      <c r="I24" s="221"/>
      <c r="J24" s="80"/>
      <c r="K24" s="83"/>
      <c r="L24" s="2"/>
      <c r="M24" s="1"/>
    </row>
    <row r="25" spans="1:13" ht="51.75" hidden="1" customHeight="1">
      <c r="A25" s="36" t="s">
        <v>10</v>
      </c>
      <c r="B25" s="58">
        <v>7350</v>
      </c>
      <c r="C25" s="56" t="s">
        <v>9</v>
      </c>
      <c r="D25" s="14" t="s">
        <v>8</v>
      </c>
      <c r="E25" s="21"/>
      <c r="F25" s="21"/>
      <c r="G25" s="21"/>
      <c r="H25" s="21"/>
      <c r="I25" s="220">
        <f>SUM(I26:I31)</f>
        <v>3660000</v>
      </c>
      <c r="J25" s="79"/>
    </row>
    <row r="26" spans="1:13" ht="56.25" hidden="1" customHeight="1">
      <c r="A26" s="36"/>
      <c r="B26" s="58"/>
      <c r="C26" s="56"/>
      <c r="D26" s="14"/>
      <c r="E26" s="81" t="s">
        <v>192</v>
      </c>
      <c r="F26" s="81"/>
      <c r="G26" s="81"/>
      <c r="H26" s="22"/>
      <c r="I26" s="221">
        <v>2500000</v>
      </c>
      <c r="J26" s="161"/>
    </row>
    <row r="27" spans="1:13" ht="21.95" hidden="1" customHeight="1">
      <c r="A27" s="36"/>
      <c r="B27" s="58"/>
      <c r="C27" s="56"/>
      <c r="D27" s="14"/>
      <c r="E27" s="109" t="s">
        <v>118</v>
      </c>
      <c r="F27" s="109"/>
      <c r="G27" s="109"/>
      <c r="H27" s="109"/>
      <c r="I27" s="221">
        <v>525000</v>
      </c>
      <c r="J27" s="161"/>
    </row>
    <row r="28" spans="1:13" ht="35.65" hidden="1" customHeight="1">
      <c r="A28" s="36"/>
      <c r="B28" s="58"/>
      <c r="C28" s="56"/>
      <c r="D28" s="14"/>
      <c r="E28" s="81" t="s">
        <v>119</v>
      </c>
      <c r="F28" s="81"/>
      <c r="G28" s="81"/>
      <c r="H28" s="109"/>
      <c r="I28" s="221">
        <v>250000</v>
      </c>
      <c r="J28" s="161"/>
    </row>
    <row r="29" spans="1:13" ht="28.5" hidden="1" customHeight="1">
      <c r="A29" s="36"/>
      <c r="B29" s="58"/>
      <c r="C29" s="56"/>
      <c r="D29" s="14"/>
      <c r="E29" s="81" t="s">
        <v>193</v>
      </c>
      <c r="F29" s="109"/>
      <c r="G29" s="109"/>
      <c r="H29" s="109"/>
      <c r="I29" s="221">
        <v>235000</v>
      </c>
      <c r="J29" s="161"/>
    </row>
    <row r="30" spans="1:13" ht="41.45" hidden="1" customHeight="1">
      <c r="A30" s="36"/>
      <c r="B30" s="58"/>
      <c r="C30" s="56"/>
      <c r="D30" s="14"/>
      <c r="E30" s="155" t="s">
        <v>392</v>
      </c>
      <c r="F30" s="109"/>
      <c r="G30" s="109"/>
      <c r="H30" s="109"/>
      <c r="I30" s="221">
        <v>75000</v>
      </c>
      <c r="J30" s="161"/>
    </row>
    <row r="31" spans="1:13" ht="61.5" hidden="1" customHeight="1">
      <c r="A31" s="36"/>
      <c r="B31" s="58"/>
      <c r="C31" s="56"/>
      <c r="D31" s="14"/>
      <c r="E31" s="10" t="s">
        <v>393</v>
      </c>
      <c r="F31" s="109"/>
      <c r="G31" s="109"/>
      <c r="H31" s="109"/>
      <c r="I31" s="221">
        <v>75000</v>
      </c>
      <c r="J31" s="161"/>
    </row>
    <row r="32" spans="1:13" ht="7.9" hidden="1" customHeight="1">
      <c r="A32" s="37"/>
      <c r="B32" s="57"/>
      <c r="C32" s="57"/>
      <c r="D32" s="17"/>
      <c r="E32" s="14"/>
      <c r="F32" s="14"/>
      <c r="G32" s="14"/>
      <c r="H32" s="14"/>
      <c r="I32" s="221"/>
      <c r="J32" s="80"/>
    </row>
    <row r="33" spans="1:10" ht="33.4" hidden="1" customHeight="1">
      <c r="A33" s="32" t="s">
        <v>93</v>
      </c>
      <c r="B33" s="77" t="s">
        <v>94</v>
      </c>
      <c r="C33" s="77" t="s">
        <v>95</v>
      </c>
      <c r="D33" s="14" t="s">
        <v>96</v>
      </c>
      <c r="E33" s="14"/>
      <c r="F33" s="14"/>
      <c r="G33" s="14"/>
      <c r="H33" s="14"/>
      <c r="I33" s="220">
        <f>SUM(I34:I34)</f>
        <v>7208615</v>
      </c>
      <c r="J33" s="79"/>
    </row>
    <row r="34" spans="1:10" ht="37.5" hidden="1" customHeight="1">
      <c r="A34" s="37"/>
      <c r="B34" s="57"/>
      <c r="C34" s="76"/>
      <c r="D34" s="17"/>
      <c r="E34" s="81" t="s">
        <v>114</v>
      </c>
      <c r="F34" s="81"/>
      <c r="G34" s="81"/>
      <c r="H34" s="14"/>
      <c r="I34" s="222">
        <v>7208615</v>
      </c>
      <c r="J34" s="165"/>
    </row>
    <row r="35" spans="1:10" ht="7.15" hidden="1" customHeight="1">
      <c r="A35" s="37"/>
      <c r="B35" s="57"/>
      <c r="C35" s="76"/>
      <c r="D35" s="17"/>
      <c r="E35" s="14"/>
      <c r="F35" s="14"/>
      <c r="G35" s="14"/>
      <c r="H35" s="14"/>
      <c r="I35" s="221"/>
      <c r="J35" s="80"/>
    </row>
    <row r="36" spans="1:10" ht="37.35" hidden="1" customHeight="1">
      <c r="A36" s="185" t="s">
        <v>188</v>
      </c>
      <c r="B36" s="55" t="s">
        <v>189</v>
      </c>
      <c r="C36" s="55" t="s">
        <v>9</v>
      </c>
      <c r="D36" s="41" t="s">
        <v>194</v>
      </c>
      <c r="E36" s="41"/>
      <c r="F36" s="14"/>
      <c r="G36" s="14"/>
      <c r="H36" s="14"/>
      <c r="I36" s="220">
        <f>SUM(I37:I38)</f>
        <v>510000</v>
      </c>
      <c r="J36" s="80"/>
    </row>
    <row r="37" spans="1:10" ht="39.4" hidden="1" customHeight="1">
      <c r="A37" s="175"/>
      <c r="B37" s="54"/>
      <c r="C37" s="54"/>
      <c r="D37" s="39"/>
      <c r="E37" s="118" t="s">
        <v>190</v>
      </c>
      <c r="F37" s="14"/>
      <c r="G37" s="14"/>
      <c r="H37" s="14"/>
      <c r="I37" s="221">
        <v>25000</v>
      </c>
      <c r="J37" s="80"/>
    </row>
    <row r="38" spans="1:10" ht="39.950000000000003" hidden="1" customHeight="1">
      <c r="A38" s="175"/>
      <c r="B38" s="54"/>
      <c r="C38" s="54"/>
      <c r="D38" s="39"/>
      <c r="E38" s="118" t="s">
        <v>191</v>
      </c>
      <c r="F38" s="14"/>
      <c r="G38" s="14"/>
      <c r="H38" s="14"/>
      <c r="I38" s="221">
        <v>485000</v>
      </c>
      <c r="J38" s="80"/>
    </row>
    <row r="39" spans="1:10" ht="7.15" hidden="1" customHeight="1">
      <c r="A39" s="37"/>
      <c r="B39" s="57"/>
      <c r="C39" s="57"/>
      <c r="D39" s="17"/>
      <c r="E39" s="14"/>
      <c r="F39" s="14"/>
      <c r="G39" s="14"/>
      <c r="H39" s="14"/>
      <c r="I39" s="221"/>
      <c r="J39" s="80"/>
    </row>
    <row r="40" spans="1:10" ht="41.45" hidden="1" customHeight="1">
      <c r="A40" s="185" t="s">
        <v>346</v>
      </c>
      <c r="B40" s="55" t="s">
        <v>347</v>
      </c>
      <c r="C40" s="50" t="s">
        <v>85</v>
      </c>
      <c r="D40" s="258" t="s">
        <v>348</v>
      </c>
      <c r="E40" s="14"/>
      <c r="F40" s="14"/>
      <c r="G40" s="14"/>
      <c r="H40" s="14"/>
      <c r="I40" s="220">
        <f>I41</f>
        <v>49900</v>
      </c>
      <c r="J40" s="80"/>
    </row>
    <row r="41" spans="1:10" ht="33.6" hidden="1" customHeight="1">
      <c r="A41" s="37"/>
      <c r="B41" s="57"/>
      <c r="C41" s="57"/>
      <c r="D41" s="17"/>
      <c r="E41" s="10" t="s">
        <v>349</v>
      </c>
      <c r="F41" s="14"/>
      <c r="G41" s="14"/>
      <c r="H41" s="14"/>
      <c r="I41" s="221">
        <v>49900</v>
      </c>
      <c r="J41" s="80"/>
    </row>
    <row r="42" spans="1:10" ht="7.15" hidden="1" customHeight="1">
      <c r="A42" s="37"/>
      <c r="B42" s="57"/>
      <c r="C42" s="57"/>
      <c r="D42" s="17"/>
      <c r="E42" s="41"/>
      <c r="F42" s="14"/>
      <c r="G42" s="14"/>
      <c r="H42" s="14"/>
      <c r="I42" s="221"/>
      <c r="J42" s="80"/>
    </row>
    <row r="43" spans="1:10" ht="34.15" hidden="1" customHeight="1">
      <c r="A43" s="170" t="s">
        <v>166</v>
      </c>
      <c r="B43" s="88">
        <v>7670</v>
      </c>
      <c r="C43" s="259" t="s">
        <v>73</v>
      </c>
      <c r="D43" s="86" t="s">
        <v>100</v>
      </c>
      <c r="E43" s="14"/>
      <c r="F43" s="14"/>
      <c r="G43" s="14"/>
      <c r="H43" s="14"/>
      <c r="I43" s="220">
        <f>SUM(I44:I46)</f>
        <v>1076750</v>
      </c>
      <c r="J43" s="80"/>
    </row>
    <row r="44" spans="1:10" ht="34.15" hidden="1" customHeight="1">
      <c r="A44" s="170"/>
      <c r="B44" s="88"/>
      <c r="C44" s="259"/>
      <c r="D44" s="86"/>
      <c r="E44" s="10" t="s">
        <v>350</v>
      </c>
      <c r="F44" s="14"/>
      <c r="G44" s="14"/>
      <c r="H44" s="14"/>
      <c r="I44" s="221">
        <v>48750</v>
      </c>
      <c r="J44" s="80"/>
    </row>
    <row r="45" spans="1:10" ht="42.75" hidden="1" customHeight="1">
      <c r="A45" s="170"/>
      <c r="B45" s="88"/>
      <c r="C45" s="89"/>
      <c r="D45" s="86"/>
      <c r="E45" s="10" t="s">
        <v>358</v>
      </c>
      <c r="F45" s="14"/>
      <c r="G45" s="14"/>
      <c r="H45" s="14"/>
      <c r="I45" s="221">
        <v>28000</v>
      </c>
      <c r="J45" s="80"/>
    </row>
    <row r="46" spans="1:10" ht="35.65" hidden="1" customHeight="1">
      <c r="A46" s="37"/>
      <c r="B46" s="57"/>
      <c r="C46" s="76"/>
      <c r="D46" s="17"/>
      <c r="E46" s="81" t="s">
        <v>230</v>
      </c>
      <c r="F46" s="14"/>
      <c r="G46" s="14"/>
      <c r="H46" s="14"/>
      <c r="I46" s="221">
        <v>1000000</v>
      </c>
      <c r="J46" s="80"/>
    </row>
    <row r="47" spans="1:10" ht="7.7" hidden="1" customHeight="1">
      <c r="A47" s="37"/>
      <c r="B47" s="57"/>
      <c r="C47" s="76"/>
      <c r="D47" s="17"/>
      <c r="E47" s="81"/>
      <c r="F47" s="14"/>
      <c r="G47" s="14"/>
      <c r="H47" s="14"/>
      <c r="I47" s="223"/>
      <c r="J47" s="80"/>
    </row>
    <row r="48" spans="1:10" ht="77.25" hidden="1" customHeight="1">
      <c r="A48" s="175" t="s">
        <v>172</v>
      </c>
      <c r="B48" s="54">
        <v>7700</v>
      </c>
      <c r="C48" s="54" t="s">
        <v>173</v>
      </c>
      <c r="D48" s="176" t="s">
        <v>174</v>
      </c>
      <c r="E48" s="41"/>
      <c r="F48" s="14"/>
      <c r="G48" s="14"/>
      <c r="H48" s="14"/>
      <c r="I48" s="224">
        <f>I49</f>
        <v>184042</v>
      </c>
      <c r="J48" s="80"/>
    </row>
    <row r="49" spans="1:10" ht="56.25" hidden="1" customHeight="1">
      <c r="A49" s="177"/>
      <c r="B49" s="54"/>
      <c r="C49" s="54"/>
      <c r="D49" s="39"/>
      <c r="E49" s="41" t="s">
        <v>175</v>
      </c>
      <c r="F49" s="14"/>
      <c r="G49" s="14"/>
      <c r="H49" s="14"/>
      <c r="I49" s="223">
        <v>184042</v>
      </c>
      <c r="J49" s="80"/>
    </row>
    <row r="50" spans="1:10" ht="7.15" hidden="1" customHeight="1">
      <c r="A50" s="37"/>
      <c r="B50" s="57"/>
      <c r="C50" s="76"/>
      <c r="D50" s="17"/>
      <c r="E50" s="14"/>
      <c r="F50" s="14"/>
      <c r="G50" s="14"/>
      <c r="H50" s="14"/>
      <c r="I50" s="221"/>
      <c r="J50" s="80"/>
    </row>
    <row r="51" spans="1:10" ht="23.85" hidden="1" customHeight="1">
      <c r="A51" s="124" t="s">
        <v>11</v>
      </c>
      <c r="B51" s="130"/>
      <c r="C51" s="131"/>
      <c r="D51" s="126" t="s">
        <v>12</v>
      </c>
      <c r="E51" s="132"/>
      <c r="F51" s="132"/>
      <c r="G51" s="132"/>
      <c r="H51" s="132"/>
      <c r="I51" s="219">
        <f>I52</f>
        <v>2307889.46</v>
      </c>
      <c r="J51" s="128"/>
    </row>
    <row r="52" spans="1:10" ht="22.9" hidden="1" customHeight="1">
      <c r="A52" s="28" t="s">
        <v>13</v>
      </c>
      <c r="B52" s="54"/>
      <c r="C52" s="55"/>
      <c r="D52" s="6" t="s">
        <v>12</v>
      </c>
      <c r="E52" s="14"/>
      <c r="F52" s="14"/>
      <c r="G52" s="14"/>
      <c r="H52" s="14"/>
      <c r="I52" s="220">
        <f>I54+I57+I77+I61</f>
        <v>2307889.46</v>
      </c>
      <c r="J52" s="79"/>
    </row>
    <row r="53" spans="1:10" ht="6.6" hidden="1" customHeight="1">
      <c r="A53" s="35"/>
      <c r="B53" s="57"/>
      <c r="C53" s="57"/>
      <c r="D53" s="17"/>
      <c r="E53" s="14"/>
      <c r="F53" s="14"/>
      <c r="G53" s="14"/>
      <c r="H53" s="14"/>
      <c r="I53" s="221"/>
      <c r="J53" s="80"/>
    </row>
    <row r="54" spans="1:10" ht="24.95" hidden="1" customHeight="1">
      <c r="A54" s="28" t="s">
        <v>14</v>
      </c>
      <c r="B54" s="54">
        <v>1010</v>
      </c>
      <c r="C54" s="55" t="s">
        <v>15</v>
      </c>
      <c r="D54" s="15" t="s">
        <v>16</v>
      </c>
      <c r="E54" s="14"/>
      <c r="F54" s="14"/>
      <c r="G54" s="14"/>
      <c r="H54" s="14"/>
      <c r="I54" s="220">
        <f>SUM(I55:I55)</f>
        <v>162180</v>
      </c>
      <c r="J54" s="79"/>
    </row>
    <row r="55" spans="1:10" ht="37.35" hidden="1" customHeight="1">
      <c r="A55" s="35"/>
      <c r="B55" s="57"/>
      <c r="C55" s="57"/>
      <c r="D55" s="17"/>
      <c r="E55" s="118" t="s">
        <v>111</v>
      </c>
      <c r="F55" s="118"/>
      <c r="G55" s="118"/>
      <c r="H55" s="10"/>
      <c r="I55" s="221">
        <v>162180</v>
      </c>
      <c r="J55" s="161"/>
    </row>
    <row r="56" spans="1:10" ht="8.65" hidden="1" customHeight="1">
      <c r="A56" s="35"/>
      <c r="B56" s="57"/>
      <c r="C56" s="57"/>
      <c r="D56" s="17"/>
      <c r="E56" s="22"/>
      <c r="F56" s="22"/>
      <c r="G56" s="22"/>
      <c r="H56" s="22"/>
      <c r="I56" s="221"/>
      <c r="J56" s="80"/>
    </row>
    <row r="57" spans="1:10" ht="53.65" hidden="1" customHeight="1">
      <c r="A57" s="36" t="s">
        <v>210</v>
      </c>
      <c r="B57" s="56">
        <v>1021</v>
      </c>
      <c r="C57" s="56" t="s">
        <v>17</v>
      </c>
      <c r="D57" s="7" t="s">
        <v>211</v>
      </c>
      <c r="E57" s="22"/>
      <c r="F57" s="22"/>
      <c r="G57" s="22"/>
      <c r="H57" s="22"/>
      <c r="I57" s="220">
        <f>SUM(I58:I59)</f>
        <v>119018.8</v>
      </c>
      <c r="J57" s="79"/>
    </row>
    <row r="58" spans="1:10" ht="35.65" hidden="1" customHeight="1">
      <c r="A58" s="35"/>
      <c r="B58" s="57"/>
      <c r="C58" s="57"/>
      <c r="D58" s="15"/>
      <c r="E58" s="10" t="s">
        <v>112</v>
      </c>
      <c r="F58" s="10"/>
      <c r="G58" s="10"/>
      <c r="H58" s="10"/>
      <c r="I58" s="221">
        <v>69068.800000000003</v>
      </c>
      <c r="J58" s="161"/>
    </row>
    <row r="59" spans="1:10" ht="32.1" hidden="1" customHeight="1">
      <c r="A59" s="35"/>
      <c r="B59" s="57"/>
      <c r="C59" s="57"/>
      <c r="D59" s="15"/>
      <c r="E59" s="10" t="s">
        <v>237</v>
      </c>
      <c r="F59" s="10"/>
      <c r="G59" s="10"/>
      <c r="H59" s="10"/>
      <c r="I59" s="221">
        <v>49950</v>
      </c>
      <c r="J59" s="161"/>
    </row>
    <row r="60" spans="1:10" ht="9" hidden="1" customHeight="1">
      <c r="A60" s="35"/>
      <c r="B60" s="57"/>
      <c r="C60" s="57"/>
      <c r="D60" s="15"/>
      <c r="E60" s="183"/>
      <c r="F60" s="22"/>
      <c r="G60" s="22"/>
      <c r="H60" s="22"/>
      <c r="I60" s="221"/>
      <c r="J60" s="161"/>
    </row>
    <row r="61" spans="1:10" ht="27.4" hidden="1" customHeight="1">
      <c r="A61" s="119" t="s">
        <v>130</v>
      </c>
      <c r="B61" s="115">
        <v>7321</v>
      </c>
      <c r="C61" s="120" t="s">
        <v>9</v>
      </c>
      <c r="D61" s="154" t="s">
        <v>131</v>
      </c>
      <c r="E61" s="10"/>
      <c r="F61" s="10"/>
      <c r="G61" s="10"/>
      <c r="H61" s="10"/>
      <c r="I61" s="220">
        <f>SUM(I62:I75)</f>
        <v>733960.22</v>
      </c>
      <c r="J61" s="79"/>
    </row>
    <row r="62" spans="1:10" ht="37.35" hidden="1" customHeight="1">
      <c r="A62" s="35"/>
      <c r="B62" s="57"/>
      <c r="C62" s="57"/>
      <c r="D62" s="17"/>
      <c r="E62" s="90" t="s">
        <v>145</v>
      </c>
      <c r="F62" s="90"/>
      <c r="G62" s="90"/>
      <c r="H62" s="10"/>
      <c r="I62" s="221">
        <v>4860</v>
      </c>
      <c r="J62" s="161"/>
    </row>
    <row r="63" spans="1:10" ht="37.35" hidden="1" customHeight="1">
      <c r="A63" s="35"/>
      <c r="B63" s="57"/>
      <c r="C63" s="57"/>
      <c r="D63" s="17"/>
      <c r="E63" s="90" t="s">
        <v>133</v>
      </c>
      <c r="F63" s="90"/>
      <c r="G63" s="90"/>
      <c r="H63" s="10"/>
      <c r="I63" s="221">
        <v>6480</v>
      </c>
      <c r="J63" s="161"/>
    </row>
    <row r="64" spans="1:10" ht="37.35" hidden="1" customHeight="1">
      <c r="A64" s="35"/>
      <c r="B64" s="57"/>
      <c r="C64" s="57"/>
      <c r="D64" s="17"/>
      <c r="E64" s="90" t="s">
        <v>132</v>
      </c>
      <c r="F64" s="90"/>
      <c r="G64" s="90"/>
      <c r="H64" s="10"/>
      <c r="I64" s="221">
        <v>1620</v>
      </c>
      <c r="J64" s="161"/>
    </row>
    <row r="65" spans="1:10" ht="37.35" hidden="1" customHeight="1">
      <c r="A65" s="35"/>
      <c r="B65" s="57"/>
      <c r="C65" s="57"/>
      <c r="D65" s="17"/>
      <c r="E65" s="90" t="s">
        <v>238</v>
      </c>
      <c r="F65" s="90"/>
      <c r="G65" s="90"/>
      <c r="H65" s="10"/>
      <c r="I65" s="221">
        <v>24000</v>
      </c>
      <c r="J65" s="161"/>
    </row>
    <row r="66" spans="1:10" ht="37.35" hidden="1" customHeight="1">
      <c r="A66" s="35"/>
      <c r="B66" s="57"/>
      <c r="C66" s="57"/>
      <c r="D66" s="17"/>
      <c r="E66" s="90" t="s">
        <v>239</v>
      </c>
      <c r="F66" s="90"/>
      <c r="G66" s="90"/>
      <c r="H66" s="10"/>
      <c r="I66" s="221">
        <v>24000</v>
      </c>
      <c r="J66" s="161"/>
    </row>
    <row r="67" spans="1:10" ht="37.35" hidden="1" customHeight="1">
      <c r="A67" s="35"/>
      <c r="B67" s="57"/>
      <c r="C67" s="57"/>
      <c r="D67" s="17"/>
      <c r="E67" s="90" t="s">
        <v>214</v>
      </c>
      <c r="F67" s="90"/>
      <c r="G67" s="90"/>
      <c r="H67" s="10"/>
      <c r="I67" s="221">
        <v>57492</v>
      </c>
      <c r="J67" s="161"/>
    </row>
    <row r="68" spans="1:10" ht="36" hidden="1" customHeight="1">
      <c r="A68" s="35"/>
      <c r="B68" s="57"/>
      <c r="C68" s="57"/>
      <c r="D68" s="17"/>
      <c r="E68" s="10" t="s">
        <v>215</v>
      </c>
      <c r="F68" s="10"/>
      <c r="G68" s="10"/>
      <c r="H68" s="10"/>
      <c r="I68" s="221">
        <v>49566</v>
      </c>
      <c r="J68" s="161"/>
    </row>
    <row r="69" spans="1:10" ht="55.5" hidden="1" customHeight="1">
      <c r="A69" s="35"/>
      <c r="B69" s="57"/>
      <c r="C69" s="57"/>
      <c r="D69" s="17"/>
      <c r="E69" s="158" t="s">
        <v>136</v>
      </c>
      <c r="F69" s="158"/>
      <c r="G69" s="158"/>
      <c r="H69" s="10"/>
      <c r="I69" s="221">
        <v>49410</v>
      </c>
      <c r="J69" s="161"/>
    </row>
    <row r="70" spans="1:10" ht="40.9" hidden="1" customHeight="1">
      <c r="A70" s="35"/>
      <c r="B70" s="57"/>
      <c r="C70" s="57"/>
      <c r="D70" s="17"/>
      <c r="E70" s="159" t="s">
        <v>146</v>
      </c>
      <c r="F70" s="159"/>
      <c r="G70" s="159"/>
      <c r="H70" s="10"/>
      <c r="I70" s="221">
        <v>218605.02</v>
      </c>
      <c r="J70" s="161"/>
    </row>
    <row r="71" spans="1:10" ht="40.9" hidden="1" customHeight="1">
      <c r="A71" s="35"/>
      <c r="B71" s="57"/>
      <c r="C71" s="57"/>
      <c r="D71" s="17"/>
      <c r="E71" s="158" t="s">
        <v>137</v>
      </c>
      <c r="F71" s="158"/>
      <c r="G71" s="158"/>
      <c r="H71" s="10"/>
      <c r="I71" s="221">
        <v>49410</v>
      </c>
      <c r="J71" s="161"/>
    </row>
    <row r="72" spans="1:10" ht="56.1" hidden="1" customHeight="1">
      <c r="A72" s="35"/>
      <c r="B72" s="57"/>
      <c r="C72" s="57"/>
      <c r="D72" s="17"/>
      <c r="E72" s="158" t="s">
        <v>135</v>
      </c>
      <c r="F72" s="158"/>
      <c r="G72" s="158"/>
      <c r="H72" s="10"/>
      <c r="I72" s="221">
        <v>6480</v>
      </c>
      <c r="J72" s="161"/>
    </row>
    <row r="73" spans="1:10" ht="34.700000000000003" hidden="1" customHeight="1">
      <c r="A73" s="35"/>
      <c r="B73" s="57"/>
      <c r="C73" s="57"/>
      <c r="D73" s="17"/>
      <c r="E73" s="158" t="s">
        <v>242</v>
      </c>
      <c r="F73" s="158"/>
      <c r="G73" s="158"/>
      <c r="H73" s="10"/>
      <c r="I73" s="221">
        <v>88034.59</v>
      </c>
      <c r="J73" s="161"/>
    </row>
    <row r="74" spans="1:10" ht="38.1" hidden="1" customHeight="1">
      <c r="A74" s="35"/>
      <c r="B74" s="57"/>
      <c r="C74" s="57"/>
      <c r="D74" s="17"/>
      <c r="E74" s="158" t="s">
        <v>139</v>
      </c>
      <c r="F74" s="158"/>
      <c r="G74" s="158"/>
      <c r="H74" s="10"/>
      <c r="I74" s="221">
        <v>114138.61</v>
      </c>
      <c r="J74" s="161"/>
    </row>
    <row r="75" spans="1:10" ht="41.45" hidden="1" customHeight="1">
      <c r="A75" s="35"/>
      <c r="B75" s="57"/>
      <c r="C75" s="57"/>
      <c r="D75" s="17"/>
      <c r="E75" s="158" t="s">
        <v>216</v>
      </c>
      <c r="F75" s="158"/>
      <c r="G75" s="158"/>
      <c r="H75" s="10"/>
      <c r="I75" s="221">
        <v>39864</v>
      </c>
      <c r="J75" s="161"/>
    </row>
    <row r="76" spans="1:10" ht="11.1" hidden="1" customHeight="1">
      <c r="A76" s="35"/>
      <c r="B76" s="57"/>
      <c r="C76" s="57"/>
      <c r="D76" s="17"/>
      <c r="E76" s="158"/>
      <c r="F76" s="158"/>
      <c r="G76" s="158"/>
      <c r="H76" s="10"/>
      <c r="I76" s="221"/>
      <c r="J76" s="161"/>
    </row>
    <row r="77" spans="1:10" ht="55.15" hidden="1" customHeight="1">
      <c r="A77" s="119" t="s">
        <v>124</v>
      </c>
      <c r="B77" s="115">
        <v>8110</v>
      </c>
      <c r="C77" s="120" t="s">
        <v>125</v>
      </c>
      <c r="D77" s="116" t="s">
        <v>126</v>
      </c>
      <c r="E77" s="10"/>
      <c r="F77" s="10"/>
      <c r="G77" s="10"/>
      <c r="H77" s="10"/>
      <c r="I77" s="220">
        <f>SUM(I78:I81)</f>
        <v>1292730.44</v>
      </c>
      <c r="J77" s="79"/>
    </row>
    <row r="78" spans="1:10" ht="37.5" hidden="1" customHeight="1">
      <c r="A78" s="35"/>
      <c r="B78" s="57"/>
      <c r="C78" s="57"/>
      <c r="D78" s="17"/>
      <c r="E78" s="24" t="s">
        <v>142</v>
      </c>
      <c r="F78" s="24"/>
      <c r="G78" s="24"/>
      <c r="H78" s="10"/>
      <c r="I78" s="221">
        <v>299999.24</v>
      </c>
      <c r="J78" s="161"/>
    </row>
    <row r="79" spans="1:10" ht="37.5" hidden="1" customHeight="1">
      <c r="A79" s="35"/>
      <c r="B79" s="57"/>
      <c r="C79" s="57"/>
      <c r="D79" s="17"/>
      <c r="E79" s="158" t="s">
        <v>141</v>
      </c>
      <c r="F79" s="158"/>
      <c r="G79" s="158"/>
      <c r="H79" s="10"/>
      <c r="I79" s="221">
        <v>221705.2</v>
      </c>
      <c r="J79" s="161"/>
    </row>
    <row r="80" spans="1:10" ht="37.5" hidden="1" customHeight="1">
      <c r="A80" s="35"/>
      <c r="B80" s="57"/>
      <c r="C80" s="57"/>
      <c r="D80" s="17"/>
      <c r="E80" s="158" t="s">
        <v>143</v>
      </c>
      <c r="F80" s="158"/>
      <c r="G80" s="158"/>
      <c r="H80" s="10"/>
      <c r="I80" s="221">
        <v>277818</v>
      </c>
      <c r="J80" s="161"/>
    </row>
    <row r="81" spans="1:10" ht="37.5" hidden="1" customHeight="1">
      <c r="A81" s="35"/>
      <c r="B81" s="57"/>
      <c r="C81" s="57"/>
      <c r="D81" s="17"/>
      <c r="E81" s="158" t="s">
        <v>144</v>
      </c>
      <c r="F81" s="158"/>
      <c r="G81" s="158"/>
      <c r="H81" s="10"/>
      <c r="I81" s="221">
        <v>493208</v>
      </c>
      <c r="J81" s="161"/>
    </row>
    <row r="82" spans="1:10" ht="8.65" hidden="1" customHeight="1">
      <c r="A82" s="35"/>
      <c r="B82" s="57"/>
      <c r="C82" s="57"/>
      <c r="D82" s="17"/>
      <c r="E82" s="158"/>
      <c r="F82" s="158"/>
      <c r="G82" s="158"/>
      <c r="H82" s="22"/>
      <c r="I82" s="221"/>
      <c r="J82" s="80"/>
    </row>
    <row r="83" spans="1:10" ht="31.7" hidden="1" customHeight="1">
      <c r="A83" s="124" t="s">
        <v>11</v>
      </c>
      <c r="B83" s="130"/>
      <c r="C83" s="131"/>
      <c r="D83" s="126" t="s">
        <v>280</v>
      </c>
      <c r="E83" s="209"/>
      <c r="F83" s="210"/>
      <c r="G83" s="210"/>
      <c r="H83" s="135"/>
      <c r="I83" s="219">
        <f>I84</f>
        <v>12701488.539999999</v>
      </c>
      <c r="J83" s="211"/>
    </row>
    <row r="84" spans="1:10" ht="30.4" hidden="1" customHeight="1">
      <c r="A84" s="204" t="s">
        <v>13</v>
      </c>
      <c r="B84" s="205"/>
      <c r="C84" s="206"/>
      <c r="D84" s="207" t="s">
        <v>280</v>
      </c>
      <c r="E84" s="41"/>
      <c r="F84" s="158"/>
      <c r="G84" s="158"/>
      <c r="H84" s="22"/>
      <c r="I84" s="220">
        <f>I86+I92+I108+I132+I102+I129+I99+I105</f>
        <v>12701488.539999999</v>
      </c>
      <c r="J84" s="80"/>
    </row>
    <row r="85" spans="1:10" ht="11.1" hidden="1" customHeight="1">
      <c r="A85" s="177"/>
      <c r="B85" s="54"/>
      <c r="C85" s="54"/>
      <c r="D85" s="39"/>
      <c r="E85" s="41"/>
      <c r="F85" s="158"/>
      <c r="G85" s="158"/>
      <c r="H85" s="22"/>
      <c r="I85" s="221"/>
      <c r="J85" s="80"/>
    </row>
    <row r="86" spans="1:10" ht="32.1" hidden="1" customHeight="1">
      <c r="A86" s="28" t="s">
        <v>14</v>
      </c>
      <c r="B86" s="54">
        <v>1010</v>
      </c>
      <c r="C86" s="55" t="s">
        <v>15</v>
      </c>
      <c r="D86" s="15" t="s">
        <v>16</v>
      </c>
      <c r="E86" s="10"/>
      <c r="F86" s="158"/>
      <c r="G86" s="158"/>
      <c r="H86" s="22"/>
      <c r="I86" s="220">
        <f>SUM(I87:I90)</f>
        <v>352290</v>
      </c>
      <c r="J86" s="80"/>
    </row>
    <row r="87" spans="1:10" ht="32.1" hidden="1" customHeight="1">
      <c r="A87" s="28"/>
      <c r="B87" s="54"/>
      <c r="C87" s="55"/>
      <c r="D87" s="15"/>
      <c r="E87" s="10" t="s">
        <v>390</v>
      </c>
      <c r="F87" s="158"/>
      <c r="G87" s="158"/>
      <c r="H87" s="22"/>
      <c r="I87" s="221">
        <v>25500</v>
      </c>
      <c r="J87" s="80"/>
    </row>
    <row r="88" spans="1:10" ht="32.1" hidden="1" customHeight="1">
      <c r="A88" s="28"/>
      <c r="B88" s="54"/>
      <c r="C88" s="55"/>
      <c r="D88" s="15"/>
      <c r="E88" s="10" t="s">
        <v>359</v>
      </c>
      <c r="F88" s="158"/>
      <c r="G88" s="158"/>
      <c r="H88" s="22"/>
      <c r="I88" s="221">
        <v>29500</v>
      </c>
      <c r="J88" s="80"/>
    </row>
    <row r="89" spans="1:10" ht="39.950000000000003" hidden="1" customHeight="1">
      <c r="A89" s="28"/>
      <c r="B89" s="54"/>
      <c r="C89" s="55"/>
      <c r="D89" s="15"/>
      <c r="E89" s="10" t="s">
        <v>228</v>
      </c>
      <c r="F89" s="158"/>
      <c r="G89" s="158"/>
      <c r="H89" s="22"/>
      <c r="I89" s="221">
        <v>269750</v>
      </c>
      <c r="J89" s="80"/>
    </row>
    <row r="90" spans="1:10" ht="38.1" hidden="1" customHeight="1">
      <c r="A90" s="208"/>
      <c r="B90" s="196"/>
      <c r="C90" s="196"/>
      <c r="D90" s="15"/>
      <c r="E90" s="10" t="s">
        <v>111</v>
      </c>
      <c r="F90" s="158"/>
      <c r="G90" s="158"/>
      <c r="H90" s="22"/>
      <c r="I90" s="221">
        <v>27540</v>
      </c>
      <c r="J90" s="80"/>
    </row>
    <row r="91" spans="1:10" ht="9.1999999999999993" hidden="1" customHeight="1">
      <c r="A91" s="208"/>
      <c r="B91" s="196"/>
      <c r="C91" s="196"/>
      <c r="D91" s="15"/>
      <c r="E91" s="11"/>
      <c r="F91" s="158"/>
      <c r="G91" s="158"/>
      <c r="H91" s="22"/>
      <c r="I91" s="221"/>
      <c r="J91" s="80"/>
    </row>
    <row r="92" spans="1:10" ht="36" hidden="1" customHeight="1">
      <c r="A92" s="32" t="s">
        <v>210</v>
      </c>
      <c r="B92" s="77">
        <v>1021</v>
      </c>
      <c r="C92" s="77" t="s">
        <v>17</v>
      </c>
      <c r="D92" s="10" t="s">
        <v>211</v>
      </c>
      <c r="E92" s="11"/>
      <c r="F92" s="158"/>
      <c r="G92" s="158"/>
      <c r="H92" s="22"/>
      <c r="I92" s="220">
        <f>SUM(I93:I97)</f>
        <v>312450.2</v>
      </c>
      <c r="J92" s="80"/>
    </row>
    <row r="93" spans="1:10" ht="36" hidden="1" customHeight="1">
      <c r="A93" s="32"/>
      <c r="B93" s="77"/>
      <c r="C93" s="77"/>
      <c r="D93" s="10"/>
      <c r="E93" s="10" t="s">
        <v>287</v>
      </c>
      <c r="F93" s="158"/>
      <c r="G93" s="158"/>
      <c r="H93" s="22"/>
      <c r="I93" s="221">
        <v>20890</v>
      </c>
      <c r="J93" s="80"/>
    </row>
    <row r="94" spans="1:10" ht="36" hidden="1" customHeight="1">
      <c r="A94" s="32"/>
      <c r="B94" s="77"/>
      <c r="C94" s="77"/>
      <c r="D94" s="10"/>
      <c r="E94" s="10" t="s">
        <v>325</v>
      </c>
      <c r="F94" s="158"/>
      <c r="G94" s="158"/>
      <c r="H94" s="22"/>
      <c r="I94" s="221">
        <v>29970</v>
      </c>
      <c r="J94" s="80"/>
    </row>
    <row r="95" spans="1:10" ht="36" hidden="1" customHeight="1">
      <c r="A95" s="32"/>
      <c r="B95" s="77"/>
      <c r="C95" s="77"/>
      <c r="D95" s="10"/>
      <c r="E95" s="10" t="s">
        <v>343</v>
      </c>
      <c r="F95" s="158"/>
      <c r="G95" s="158"/>
      <c r="H95" s="22"/>
      <c r="I95" s="221">
        <v>43800</v>
      </c>
      <c r="J95" s="80"/>
    </row>
    <row r="96" spans="1:10" ht="36" hidden="1" customHeight="1">
      <c r="A96" s="32"/>
      <c r="B96" s="77"/>
      <c r="C96" s="77"/>
      <c r="D96" s="10"/>
      <c r="E96" s="10" t="s">
        <v>388</v>
      </c>
      <c r="F96" s="158"/>
      <c r="G96" s="158"/>
      <c r="H96" s="22"/>
      <c r="I96" s="221">
        <v>128900</v>
      </c>
      <c r="J96" s="80"/>
    </row>
    <row r="97" spans="1:10" ht="37.35" hidden="1" customHeight="1">
      <c r="A97" s="208"/>
      <c r="B97" s="196"/>
      <c r="C97" s="196"/>
      <c r="D97" s="15"/>
      <c r="E97" s="10" t="s">
        <v>112</v>
      </c>
      <c r="F97" s="158"/>
      <c r="G97" s="158"/>
      <c r="H97" s="22"/>
      <c r="I97" s="221">
        <v>88890.2</v>
      </c>
      <c r="J97" s="80"/>
    </row>
    <row r="98" spans="1:10" ht="11.1" hidden="1" customHeight="1">
      <c r="A98" s="201"/>
      <c r="B98" s="54"/>
      <c r="C98" s="55"/>
      <c r="D98" s="41"/>
      <c r="E98" s="41"/>
      <c r="F98" s="158"/>
      <c r="G98" s="158"/>
      <c r="H98" s="22"/>
      <c r="I98" s="221"/>
      <c r="J98" s="80"/>
    </row>
    <row r="99" spans="1:10" ht="89.25" hidden="1" customHeight="1">
      <c r="A99" s="201" t="s">
        <v>301</v>
      </c>
      <c r="B99" s="54">
        <v>1181</v>
      </c>
      <c r="C99" s="55" t="s">
        <v>212</v>
      </c>
      <c r="D99" s="228" t="s">
        <v>302</v>
      </c>
      <c r="E99" s="41"/>
      <c r="F99" s="158"/>
      <c r="G99" s="158"/>
      <c r="H99" s="22"/>
      <c r="I99" s="220">
        <f>SUM(I100:I100)</f>
        <v>165485.29999999999</v>
      </c>
      <c r="J99" s="80"/>
    </row>
    <row r="100" spans="1:10" ht="26.25" hidden="1" customHeight="1">
      <c r="A100" s="201"/>
      <c r="B100" s="54"/>
      <c r="C100" s="55"/>
      <c r="D100" s="41"/>
      <c r="E100" s="41" t="s">
        <v>290</v>
      </c>
      <c r="F100" s="158"/>
      <c r="G100" s="158"/>
      <c r="H100" s="22"/>
      <c r="I100" s="221">
        <v>165485.29999999999</v>
      </c>
      <c r="J100" s="80"/>
    </row>
    <row r="101" spans="1:10" ht="11.1" hidden="1" customHeight="1">
      <c r="A101" s="201"/>
      <c r="B101" s="54"/>
      <c r="C101" s="55"/>
      <c r="D101" s="41"/>
      <c r="E101" s="41"/>
      <c r="F101" s="158"/>
      <c r="G101" s="158"/>
      <c r="H101" s="22"/>
      <c r="I101" s="221"/>
      <c r="J101" s="80"/>
    </row>
    <row r="102" spans="1:10" ht="86.45" hidden="1" customHeight="1">
      <c r="A102" s="201" t="s">
        <v>288</v>
      </c>
      <c r="B102" s="54">
        <v>1182</v>
      </c>
      <c r="C102" s="55" t="s">
        <v>212</v>
      </c>
      <c r="D102" s="228" t="s">
        <v>289</v>
      </c>
      <c r="E102" s="41"/>
      <c r="F102" s="158"/>
      <c r="G102" s="158"/>
      <c r="H102" s="22"/>
      <c r="I102" s="220">
        <f>SUM(I103:I103)</f>
        <v>497689.7</v>
      </c>
      <c r="J102" s="80"/>
    </row>
    <row r="103" spans="1:10" ht="26.85" hidden="1" customHeight="1">
      <c r="A103" s="201"/>
      <c r="B103" s="54"/>
      <c r="C103" s="55"/>
      <c r="D103" s="41"/>
      <c r="E103" s="41" t="s">
        <v>290</v>
      </c>
      <c r="F103" s="158"/>
      <c r="G103" s="158"/>
      <c r="H103" s="22"/>
      <c r="I103" s="221">
        <v>497689.7</v>
      </c>
      <c r="J103" s="80"/>
    </row>
    <row r="104" spans="1:10" ht="11.1" hidden="1" customHeight="1">
      <c r="A104" s="201"/>
      <c r="B104" s="54"/>
      <c r="C104" s="55"/>
      <c r="D104" s="41"/>
      <c r="E104" s="41"/>
      <c r="F104" s="158"/>
      <c r="G104" s="158"/>
      <c r="H104" s="22"/>
      <c r="I104" s="221"/>
      <c r="J104" s="80"/>
    </row>
    <row r="105" spans="1:10" ht="87.75" hidden="1" customHeight="1">
      <c r="A105" s="247" t="s">
        <v>334</v>
      </c>
      <c r="B105" s="248">
        <v>1222</v>
      </c>
      <c r="C105" s="249" t="s">
        <v>212</v>
      </c>
      <c r="D105" s="250" t="s">
        <v>335</v>
      </c>
      <c r="E105" s="41"/>
      <c r="F105" s="158"/>
      <c r="G105" s="158"/>
      <c r="H105" s="22"/>
      <c r="I105" s="220">
        <f>I106</f>
        <v>2029900</v>
      </c>
      <c r="J105" s="80"/>
    </row>
    <row r="106" spans="1:10" ht="94.5" hidden="1" customHeight="1">
      <c r="A106" s="201"/>
      <c r="B106" s="54"/>
      <c r="C106" s="55"/>
      <c r="D106" s="41"/>
      <c r="E106" s="41" t="s">
        <v>342</v>
      </c>
      <c r="F106" s="158"/>
      <c r="G106" s="158"/>
      <c r="H106" s="22"/>
      <c r="I106" s="221">
        <v>2029900</v>
      </c>
      <c r="J106" s="80"/>
    </row>
    <row r="107" spans="1:10" ht="13.15" hidden="1" customHeight="1">
      <c r="A107" s="201"/>
      <c r="B107" s="54"/>
      <c r="C107" s="55"/>
      <c r="D107" s="41"/>
      <c r="E107" s="41"/>
      <c r="F107" s="158"/>
      <c r="G107" s="158"/>
      <c r="H107" s="22"/>
      <c r="I107" s="221"/>
      <c r="J107" s="80"/>
    </row>
    <row r="108" spans="1:10" ht="32.1" hidden="1" customHeight="1">
      <c r="A108" s="119" t="s">
        <v>130</v>
      </c>
      <c r="B108" s="115">
        <v>7321</v>
      </c>
      <c r="C108" s="120" t="s">
        <v>9</v>
      </c>
      <c r="D108" s="15" t="s">
        <v>131</v>
      </c>
      <c r="E108" s="10"/>
      <c r="F108" s="158"/>
      <c r="G108" s="158"/>
      <c r="H108" s="22"/>
      <c r="I108" s="220">
        <f>SUM(I109:I127)</f>
        <v>8103873.3399999999</v>
      </c>
      <c r="J108" s="80"/>
    </row>
    <row r="109" spans="1:10" ht="37.5" hidden="1">
      <c r="A109" s="208"/>
      <c r="B109" s="196"/>
      <c r="C109" s="196"/>
      <c r="D109" s="15"/>
      <c r="E109" s="90" t="s">
        <v>145</v>
      </c>
      <c r="F109" s="158"/>
      <c r="G109" s="158"/>
      <c r="H109" s="22"/>
      <c r="I109" s="221">
        <v>121800</v>
      </c>
      <c r="J109" s="80"/>
    </row>
    <row r="110" spans="1:10" ht="37.5" hidden="1">
      <c r="A110" s="208"/>
      <c r="B110" s="196"/>
      <c r="C110" s="196"/>
      <c r="D110" s="15"/>
      <c r="E110" s="90" t="s">
        <v>133</v>
      </c>
      <c r="F110" s="158"/>
      <c r="G110" s="158"/>
      <c r="H110" s="22"/>
      <c r="I110" s="221">
        <v>171500</v>
      </c>
      <c r="J110" s="80"/>
    </row>
    <row r="111" spans="1:10" ht="37.5" hidden="1">
      <c r="A111" s="208"/>
      <c r="B111" s="196"/>
      <c r="C111" s="196"/>
      <c r="D111" s="15"/>
      <c r="E111" s="90" t="s">
        <v>132</v>
      </c>
      <c r="F111" s="158"/>
      <c r="G111" s="158"/>
      <c r="H111" s="22"/>
      <c r="I111" s="221">
        <v>98380</v>
      </c>
      <c r="J111" s="80"/>
    </row>
    <row r="112" spans="1:10" ht="37.5" hidden="1">
      <c r="A112" s="208"/>
      <c r="B112" s="196"/>
      <c r="C112" s="196"/>
      <c r="D112" s="15"/>
      <c r="E112" s="90" t="s">
        <v>238</v>
      </c>
      <c r="F112" s="158"/>
      <c r="G112" s="158"/>
      <c r="H112" s="22"/>
      <c r="I112" s="221">
        <v>25500</v>
      </c>
      <c r="J112" s="80"/>
    </row>
    <row r="113" spans="1:10" ht="37.5" hidden="1">
      <c r="A113" s="208"/>
      <c r="B113" s="196"/>
      <c r="C113" s="196"/>
      <c r="D113" s="15"/>
      <c r="E113" s="90" t="s">
        <v>239</v>
      </c>
      <c r="F113" s="158"/>
      <c r="G113" s="158"/>
      <c r="H113" s="22"/>
      <c r="I113" s="221">
        <v>25500</v>
      </c>
      <c r="J113" s="80"/>
    </row>
    <row r="114" spans="1:10" ht="29.45" hidden="1" customHeight="1">
      <c r="A114" s="208"/>
      <c r="B114" s="196"/>
      <c r="C114" s="196"/>
      <c r="D114" s="15"/>
      <c r="E114" s="90" t="s">
        <v>214</v>
      </c>
      <c r="F114" s="158"/>
      <c r="G114" s="158"/>
      <c r="H114" s="22"/>
      <c r="I114" s="221">
        <v>1092708</v>
      </c>
      <c r="J114" s="80"/>
    </row>
    <row r="115" spans="1:10" ht="37.5" hidden="1">
      <c r="A115" s="208"/>
      <c r="B115" s="196"/>
      <c r="C115" s="196"/>
      <c r="D115" s="15"/>
      <c r="E115" s="158" t="s">
        <v>134</v>
      </c>
      <c r="F115" s="158"/>
      <c r="G115" s="158"/>
      <c r="H115" s="22"/>
      <c r="I115" s="221">
        <v>143480</v>
      </c>
      <c r="J115" s="80"/>
    </row>
    <row r="116" spans="1:10" ht="37.5" hidden="1">
      <c r="A116" s="208"/>
      <c r="B116" s="196"/>
      <c r="C116" s="196"/>
      <c r="D116" s="15"/>
      <c r="E116" s="158" t="s">
        <v>281</v>
      </c>
      <c r="F116" s="158"/>
      <c r="G116" s="158"/>
      <c r="H116" s="22"/>
      <c r="I116" s="221">
        <v>776156.39</v>
      </c>
      <c r="J116" s="80"/>
    </row>
    <row r="117" spans="1:10" ht="37.5" hidden="1" customHeight="1">
      <c r="A117" s="208"/>
      <c r="B117" s="196"/>
      <c r="C117" s="196"/>
      <c r="D117" s="15"/>
      <c r="E117" s="158" t="s">
        <v>337</v>
      </c>
      <c r="F117" s="158"/>
      <c r="G117" s="158"/>
      <c r="H117" s="22"/>
      <c r="I117" s="221">
        <v>22700</v>
      </c>
      <c r="J117" s="80"/>
    </row>
    <row r="118" spans="1:10" ht="37.5" hidden="1">
      <c r="A118" s="208"/>
      <c r="B118" s="196"/>
      <c r="C118" s="196"/>
      <c r="D118" s="15"/>
      <c r="E118" s="158" t="s">
        <v>240</v>
      </c>
      <c r="F118" s="158"/>
      <c r="G118" s="158"/>
      <c r="H118" s="22"/>
      <c r="I118" s="221">
        <v>45000</v>
      </c>
      <c r="J118" s="80"/>
    </row>
    <row r="119" spans="1:10" ht="37.5" hidden="1">
      <c r="A119" s="208"/>
      <c r="B119" s="196"/>
      <c r="C119" s="196"/>
      <c r="D119" s="15"/>
      <c r="E119" s="158" t="s">
        <v>147</v>
      </c>
      <c r="F119" s="158"/>
      <c r="G119" s="158"/>
      <c r="H119" s="22"/>
      <c r="I119" s="221">
        <v>1411368</v>
      </c>
      <c r="J119" s="80"/>
    </row>
    <row r="120" spans="1:10" ht="37.5" hidden="1">
      <c r="A120" s="208"/>
      <c r="B120" s="196"/>
      <c r="C120" s="196"/>
      <c r="D120" s="15"/>
      <c r="E120" s="158" t="s">
        <v>402</v>
      </c>
      <c r="F120" s="158"/>
      <c r="G120" s="158"/>
      <c r="H120" s="22"/>
      <c r="I120" s="221">
        <v>48326</v>
      </c>
      <c r="J120" s="80"/>
    </row>
    <row r="121" spans="1:10" ht="56.25" hidden="1">
      <c r="A121" s="208"/>
      <c r="B121" s="196"/>
      <c r="C121" s="196"/>
      <c r="D121" s="15"/>
      <c r="E121" s="158" t="s">
        <v>135</v>
      </c>
      <c r="F121" s="158"/>
      <c r="G121" s="158"/>
      <c r="H121" s="22"/>
      <c r="I121" s="221">
        <v>185526</v>
      </c>
      <c r="J121" s="80"/>
    </row>
    <row r="122" spans="1:10" ht="56.25" hidden="1">
      <c r="A122" s="208"/>
      <c r="B122" s="196"/>
      <c r="C122" s="196"/>
      <c r="D122" s="15"/>
      <c r="E122" s="158" t="s">
        <v>241</v>
      </c>
      <c r="F122" s="158"/>
      <c r="G122" s="158"/>
      <c r="H122" s="22"/>
      <c r="I122" s="221">
        <v>40000</v>
      </c>
      <c r="J122" s="80"/>
    </row>
    <row r="123" spans="1:10" ht="37.5" hidden="1">
      <c r="A123" s="208"/>
      <c r="B123" s="196"/>
      <c r="C123" s="196"/>
      <c r="D123" s="15"/>
      <c r="E123" s="158" t="s">
        <v>303</v>
      </c>
      <c r="F123" s="158"/>
      <c r="G123" s="158"/>
      <c r="H123" s="22"/>
      <c r="I123" s="221">
        <v>704141</v>
      </c>
      <c r="J123" s="80"/>
    </row>
    <row r="124" spans="1:10" ht="37.5" hidden="1">
      <c r="A124" s="208"/>
      <c r="B124" s="196"/>
      <c r="C124" s="196"/>
      <c r="D124" s="15"/>
      <c r="E124" s="158" t="s">
        <v>138</v>
      </c>
      <c r="F124" s="158"/>
      <c r="G124" s="158"/>
      <c r="H124" s="22"/>
      <c r="I124" s="221">
        <v>1800000</v>
      </c>
      <c r="J124" s="80"/>
    </row>
    <row r="125" spans="1:10" ht="37.5" hidden="1">
      <c r="A125" s="208"/>
      <c r="B125" s="196"/>
      <c r="C125" s="196"/>
      <c r="D125" s="15"/>
      <c r="E125" s="158" t="s">
        <v>139</v>
      </c>
      <c r="F125" s="158"/>
      <c r="G125" s="158"/>
      <c r="H125" s="22"/>
      <c r="I125" s="221">
        <v>885861.39</v>
      </c>
      <c r="J125" s="80"/>
    </row>
    <row r="126" spans="1:10" ht="24.4" hidden="1" customHeight="1">
      <c r="A126" s="208"/>
      <c r="B126" s="196"/>
      <c r="C126" s="196"/>
      <c r="D126" s="15"/>
      <c r="E126" s="158" t="s">
        <v>140</v>
      </c>
      <c r="F126" s="158"/>
      <c r="G126" s="158"/>
      <c r="H126" s="22"/>
      <c r="I126" s="221">
        <v>255926.56</v>
      </c>
      <c r="J126" s="80"/>
    </row>
    <row r="127" spans="1:10" ht="37.5" hidden="1">
      <c r="A127" s="208"/>
      <c r="B127" s="196"/>
      <c r="C127" s="196"/>
      <c r="D127" s="15"/>
      <c r="E127" s="158" t="s">
        <v>169</v>
      </c>
      <c r="F127" s="158"/>
      <c r="G127" s="158"/>
      <c r="H127" s="22"/>
      <c r="I127" s="221">
        <v>250000</v>
      </c>
      <c r="J127" s="80"/>
    </row>
    <row r="128" spans="1:10" ht="9.9499999999999993" hidden="1" customHeight="1">
      <c r="A128" s="35"/>
      <c r="B128" s="57"/>
      <c r="C128" s="57"/>
      <c r="D128" s="17"/>
      <c r="E128" s="158"/>
      <c r="F128" s="158"/>
      <c r="G128" s="158"/>
      <c r="H128" s="22"/>
      <c r="I128" s="221"/>
      <c r="J128" s="80"/>
    </row>
    <row r="129" spans="1:10" ht="42" hidden="1" customHeight="1">
      <c r="A129" s="32" t="s">
        <v>304</v>
      </c>
      <c r="B129" s="196">
        <v>7325</v>
      </c>
      <c r="C129" s="197" t="s">
        <v>9</v>
      </c>
      <c r="D129" s="7" t="s">
        <v>305</v>
      </c>
      <c r="E129" s="10"/>
      <c r="F129" s="158"/>
      <c r="G129" s="158"/>
      <c r="H129" s="22"/>
      <c r="I129" s="220">
        <f>I130</f>
        <v>500000</v>
      </c>
      <c r="J129" s="80"/>
    </row>
    <row r="130" spans="1:10" ht="62.25" hidden="1" customHeight="1">
      <c r="A130" s="208"/>
      <c r="B130" s="196"/>
      <c r="C130" s="196"/>
      <c r="D130" s="15"/>
      <c r="E130" s="10" t="s">
        <v>318</v>
      </c>
      <c r="F130" s="158"/>
      <c r="G130" s="158"/>
      <c r="H130" s="22"/>
      <c r="I130" s="221">
        <v>500000</v>
      </c>
      <c r="J130" s="80"/>
    </row>
    <row r="131" spans="1:10" ht="9.9499999999999993" hidden="1" customHeight="1">
      <c r="A131" s="35"/>
      <c r="B131" s="57"/>
      <c r="C131" s="57"/>
      <c r="D131" s="17"/>
      <c r="E131" s="158"/>
      <c r="F131" s="158"/>
      <c r="G131" s="158"/>
      <c r="H131" s="22"/>
      <c r="I131" s="221"/>
      <c r="J131" s="80"/>
    </row>
    <row r="132" spans="1:10" ht="54.95" hidden="1" customHeight="1">
      <c r="A132" s="32" t="s">
        <v>262</v>
      </c>
      <c r="B132" s="196">
        <v>7363</v>
      </c>
      <c r="C132" s="197" t="s">
        <v>73</v>
      </c>
      <c r="D132" s="10" t="s">
        <v>265</v>
      </c>
      <c r="E132" s="10"/>
      <c r="F132" s="158"/>
      <c r="G132" s="158"/>
      <c r="H132" s="22"/>
      <c r="I132" s="220">
        <f>SUM(I133:I138)</f>
        <v>739800</v>
      </c>
      <c r="J132" s="80"/>
    </row>
    <row r="133" spans="1:10" ht="86.25" hidden="1" customHeight="1">
      <c r="A133" s="32"/>
      <c r="B133" s="196"/>
      <c r="C133" s="197"/>
      <c r="D133" s="10"/>
      <c r="E133" s="11" t="s">
        <v>376</v>
      </c>
      <c r="F133" s="158"/>
      <c r="G133" s="158"/>
      <c r="H133" s="22"/>
      <c r="I133" s="221">
        <v>100000</v>
      </c>
      <c r="J133" s="80"/>
    </row>
    <row r="134" spans="1:10" ht="102.75" hidden="1" customHeight="1">
      <c r="A134" s="32"/>
      <c r="B134" s="196"/>
      <c r="C134" s="197"/>
      <c r="D134" s="10"/>
      <c r="E134" s="11" t="s">
        <v>377</v>
      </c>
      <c r="F134" s="158"/>
      <c r="G134" s="158"/>
      <c r="H134" s="22"/>
      <c r="I134" s="221">
        <v>110000</v>
      </c>
      <c r="J134" s="80"/>
    </row>
    <row r="135" spans="1:10" ht="104.85" hidden="1" customHeight="1">
      <c r="A135" s="208"/>
      <c r="B135" s="196"/>
      <c r="C135" s="196"/>
      <c r="D135" s="15"/>
      <c r="E135" s="183" t="s">
        <v>263</v>
      </c>
      <c r="F135" s="158"/>
      <c r="G135" s="158"/>
      <c r="H135" s="22"/>
      <c r="I135" s="221">
        <v>250000</v>
      </c>
      <c r="J135" s="80"/>
    </row>
    <row r="136" spans="1:10" ht="119.25" hidden="1" customHeight="1">
      <c r="A136" s="208"/>
      <c r="B136" s="196"/>
      <c r="C136" s="196"/>
      <c r="D136" s="15"/>
      <c r="E136" s="243" t="s">
        <v>326</v>
      </c>
      <c r="F136" s="158"/>
      <c r="G136" s="158"/>
      <c r="H136" s="22"/>
      <c r="I136" s="221">
        <v>180000</v>
      </c>
      <c r="J136" s="80"/>
    </row>
    <row r="137" spans="1:10" ht="87.75" hidden="1" customHeight="1">
      <c r="A137" s="208"/>
      <c r="B137" s="196"/>
      <c r="C137" s="196"/>
      <c r="D137" s="15"/>
      <c r="E137" s="105" t="s">
        <v>378</v>
      </c>
      <c r="F137" s="158"/>
      <c r="G137" s="158"/>
      <c r="H137" s="22"/>
      <c r="I137" s="221">
        <v>49900</v>
      </c>
      <c r="J137" s="80"/>
    </row>
    <row r="138" spans="1:10" ht="92.25" hidden="1" customHeight="1">
      <c r="A138" s="208"/>
      <c r="B138" s="196"/>
      <c r="C138" s="196"/>
      <c r="D138" s="15"/>
      <c r="E138" s="11" t="s">
        <v>379</v>
      </c>
      <c r="F138" s="158"/>
      <c r="G138" s="158"/>
      <c r="H138" s="22"/>
      <c r="I138" s="221">
        <v>49900</v>
      </c>
      <c r="J138" s="80"/>
    </row>
    <row r="139" spans="1:10" ht="9.9499999999999993" hidden="1" customHeight="1">
      <c r="A139" s="35"/>
      <c r="B139" s="57"/>
      <c r="C139" s="57"/>
      <c r="D139" s="17"/>
      <c r="E139" s="158"/>
      <c r="F139" s="158"/>
      <c r="G139" s="158"/>
      <c r="H139" s="22"/>
      <c r="I139" s="221"/>
      <c r="J139" s="80"/>
    </row>
    <row r="140" spans="1:10" ht="32.1" hidden="1" customHeight="1">
      <c r="A140" s="124" t="s">
        <v>18</v>
      </c>
      <c r="B140" s="133"/>
      <c r="C140" s="134"/>
      <c r="D140" s="126" t="s">
        <v>19</v>
      </c>
      <c r="E140" s="135"/>
      <c r="F140" s="135"/>
      <c r="G140" s="135"/>
      <c r="H140" s="135"/>
      <c r="I140" s="219">
        <f>I141</f>
        <v>10197958</v>
      </c>
      <c r="J140" s="128"/>
    </row>
    <row r="141" spans="1:10" ht="30.75" hidden="1" customHeight="1">
      <c r="A141" s="28" t="s">
        <v>20</v>
      </c>
      <c r="B141" s="61"/>
      <c r="C141" s="62"/>
      <c r="D141" s="6" t="s">
        <v>19</v>
      </c>
      <c r="E141" s="22"/>
      <c r="F141" s="22"/>
      <c r="G141" s="22"/>
      <c r="H141" s="22"/>
      <c r="I141" s="220">
        <f>I150+I143+I157+I154</f>
        <v>10197958</v>
      </c>
      <c r="J141" s="79"/>
    </row>
    <row r="142" spans="1:10" ht="11.25" hidden="1" customHeight="1">
      <c r="A142" s="28"/>
      <c r="B142" s="61"/>
      <c r="C142" s="62"/>
      <c r="D142" s="6"/>
      <c r="E142" s="22"/>
      <c r="F142" s="22"/>
      <c r="G142" s="22"/>
      <c r="H142" s="22"/>
      <c r="I142" s="221"/>
      <c r="J142" s="80"/>
    </row>
    <row r="143" spans="1:10" ht="45" hidden="1" customHeight="1">
      <c r="A143" s="201" t="s">
        <v>306</v>
      </c>
      <c r="B143" s="235">
        <v>2010</v>
      </c>
      <c r="C143" s="63" t="s">
        <v>307</v>
      </c>
      <c r="D143" s="236" t="s">
        <v>308</v>
      </c>
      <c r="E143" s="237"/>
      <c r="F143" s="22"/>
      <c r="G143" s="22"/>
      <c r="H143" s="22"/>
      <c r="I143" s="220">
        <f>SUM(I144:I148)</f>
        <v>7531958</v>
      </c>
      <c r="J143" s="80"/>
    </row>
    <row r="144" spans="1:10" ht="57" hidden="1" customHeight="1">
      <c r="A144" s="201"/>
      <c r="B144" s="238"/>
      <c r="C144" s="239"/>
      <c r="D144" s="25"/>
      <c r="E144" s="41" t="s">
        <v>309</v>
      </c>
      <c r="F144" s="22"/>
      <c r="G144" s="22"/>
      <c r="H144" s="22"/>
      <c r="I144" s="221">
        <v>2400000</v>
      </c>
      <c r="J144" s="80"/>
    </row>
    <row r="145" spans="1:10" ht="42.75" hidden="1" customHeight="1">
      <c r="A145" s="201"/>
      <c r="B145" s="238"/>
      <c r="C145" s="239"/>
      <c r="D145" s="25"/>
      <c r="E145" s="41" t="s">
        <v>420</v>
      </c>
      <c r="F145" s="22"/>
      <c r="G145" s="22"/>
      <c r="H145" s="22"/>
      <c r="I145" s="221">
        <v>1983000</v>
      </c>
      <c r="J145" s="80"/>
    </row>
    <row r="146" spans="1:10" ht="44.25" hidden="1" customHeight="1">
      <c r="A146" s="201"/>
      <c r="B146" s="238"/>
      <c r="C146" s="239"/>
      <c r="D146" s="25"/>
      <c r="E146" s="41" t="s">
        <v>411</v>
      </c>
      <c r="F146" s="22"/>
      <c r="G146" s="22"/>
      <c r="H146" s="22"/>
      <c r="I146" s="221">
        <v>617000</v>
      </c>
      <c r="J146" s="80"/>
    </row>
    <row r="147" spans="1:10" ht="104.25" hidden="1" customHeight="1">
      <c r="A147" s="201"/>
      <c r="B147" s="238"/>
      <c r="C147" s="239"/>
      <c r="D147" s="25"/>
      <c r="E147" s="271" t="s">
        <v>421</v>
      </c>
      <c r="F147" s="22"/>
      <c r="G147" s="22"/>
      <c r="H147" s="22"/>
      <c r="I147" s="221">
        <v>765000</v>
      </c>
      <c r="J147" s="80"/>
    </row>
    <row r="148" spans="1:10" ht="138" hidden="1" customHeight="1">
      <c r="A148" s="201"/>
      <c r="B148" s="238"/>
      <c r="C148" s="239"/>
      <c r="D148" s="25"/>
      <c r="E148" s="245" t="s">
        <v>333</v>
      </c>
      <c r="F148" s="22"/>
      <c r="G148" s="22"/>
      <c r="H148" s="22"/>
      <c r="I148" s="221">
        <v>1766958</v>
      </c>
      <c r="J148" s="80"/>
    </row>
    <row r="149" spans="1:10" ht="11.25" hidden="1" customHeight="1">
      <c r="A149" s="28"/>
      <c r="B149" s="61"/>
      <c r="C149" s="62"/>
      <c r="D149" s="6"/>
      <c r="E149" s="22"/>
      <c r="F149" s="22"/>
      <c r="G149" s="22"/>
      <c r="H149" s="22"/>
      <c r="I149" s="221"/>
      <c r="J149" s="80"/>
    </row>
    <row r="150" spans="1:10" ht="39.75" hidden="1" customHeight="1">
      <c r="A150" s="28" t="s">
        <v>21</v>
      </c>
      <c r="B150" s="63">
        <v>2030</v>
      </c>
      <c r="C150" s="63" t="s">
        <v>22</v>
      </c>
      <c r="D150" s="10" t="s">
        <v>23</v>
      </c>
      <c r="E150" s="22"/>
      <c r="F150" s="22"/>
      <c r="G150" s="22"/>
      <c r="H150" s="22"/>
      <c r="I150" s="220">
        <f>SUM(I151:I152)</f>
        <v>2000000</v>
      </c>
      <c r="J150" s="79"/>
    </row>
    <row r="151" spans="1:10" ht="55.7" hidden="1" customHeight="1">
      <c r="A151" s="35"/>
      <c r="B151" s="57"/>
      <c r="C151" s="57"/>
      <c r="D151" s="17"/>
      <c r="E151" s="10" t="s">
        <v>148</v>
      </c>
      <c r="F151" s="10"/>
      <c r="G151" s="10"/>
      <c r="H151" s="10"/>
      <c r="I151" s="221">
        <v>1200000</v>
      </c>
      <c r="J151" s="161"/>
    </row>
    <row r="152" spans="1:10" ht="55.7" hidden="1" customHeight="1">
      <c r="A152" s="35"/>
      <c r="B152" s="57"/>
      <c r="C152" s="57"/>
      <c r="D152" s="17"/>
      <c r="E152" s="10" t="s">
        <v>345</v>
      </c>
      <c r="F152" s="10"/>
      <c r="G152" s="10"/>
      <c r="H152" s="10"/>
      <c r="I152" s="221">
        <v>800000</v>
      </c>
      <c r="J152" s="161"/>
    </row>
    <row r="153" spans="1:10" ht="11.25" hidden="1" customHeight="1">
      <c r="A153" s="35"/>
      <c r="B153" s="57"/>
      <c r="C153" s="57"/>
      <c r="D153" s="17"/>
      <c r="E153" s="10"/>
      <c r="F153" s="10"/>
      <c r="G153" s="10"/>
      <c r="H153" s="10"/>
      <c r="I153" s="221"/>
      <c r="J153" s="161"/>
    </row>
    <row r="154" spans="1:10" ht="51.75" hidden="1" customHeight="1">
      <c r="A154" s="28" t="s">
        <v>360</v>
      </c>
      <c r="B154" s="63" t="s">
        <v>361</v>
      </c>
      <c r="C154" s="63" t="s">
        <v>362</v>
      </c>
      <c r="D154" s="10" t="s">
        <v>363</v>
      </c>
      <c r="E154" s="10"/>
      <c r="F154" s="10"/>
      <c r="G154" s="10"/>
      <c r="H154" s="10"/>
      <c r="I154" s="220">
        <f>SUM(I155:I155)</f>
        <v>266000</v>
      </c>
      <c r="J154" s="161"/>
    </row>
    <row r="155" spans="1:10" ht="57" hidden="1" customHeight="1">
      <c r="A155" s="208"/>
      <c r="B155" s="196"/>
      <c r="C155" s="196"/>
      <c r="D155" s="15"/>
      <c r="E155" s="260" t="s">
        <v>364</v>
      </c>
      <c r="F155" s="10"/>
      <c r="G155" s="10"/>
      <c r="H155" s="10"/>
      <c r="I155" s="221">
        <v>266000</v>
      </c>
      <c r="J155" s="161"/>
    </row>
    <row r="156" spans="1:10" ht="11.25" hidden="1" customHeight="1">
      <c r="A156" s="35"/>
      <c r="B156" s="57"/>
      <c r="C156" s="57"/>
      <c r="D156" s="17"/>
      <c r="E156" s="10"/>
      <c r="F156" s="10"/>
      <c r="G156" s="10"/>
      <c r="H156" s="10"/>
      <c r="I156" s="221"/>
      <c r="J156" s="161"/>
    </row>
    <row r="157" spans="1:10" ht="53.25" hidden="1" customHeight="1">
      <c r="A157" s="32" t="s">
        <v>380</v>
      </c>
      <c r="B157" s="196">
        <v>7363</v>
      </c>
      <c r="C157" s="197" t="s">
        <v>73</v>
      </c>
      <c r="D157" s="11" t="s">
        <v>265</v>
      </c>
      <c r="E157" s="10"/>
      <c r="F157" s="10"/>
      <c r="G157" s="10"/>
      <c r="H157" s="10"/>
      <c r="I157" s="220">
        <f>I158</f>
        <v>400000</v>
      </c>
      <c r="J157" s="161"/>
    </row>
    <row r="158" spans="1:10" ht="111.75" hidden="1" customHeight="1">
      <c r="A158" s="208"/>
      <c r="B158" s="196"/>
      <c r="C158" s="196"/>
      <c r="D158" s="15"/>
      <c r="E158" s="105" t="s">
        <v>381</v>
      </c>
      <c r="F158" s="10"/>
      <c r="G158" s="10"/>
      <c r="H158" s="10"/>
      <c r="I158" s="221">
        <v>400000</v>
      </c>
      <c r="J158" s="161"/>
    </row>
    <row r="159" spans="1:10" ht="7.15" hidden="1" customHeight="1">
      <c r="A159" s="35"/>
      <c r="B159" s="57"/>
      <c r="C159" s="57"/>
      <c r="D159" s="17"/>
      <c r="E159" s="10"/>
      <c r="F159" s="10"/>
      <c r="G159" s="10"/>
      <c r="H159" s="10"/>
      <c r="I159" s="221"/>
      <c r="J159" s="161"/>
    </row>
    <row r="160" spans="1:10" ht="32.1" hidden="1" customHeight="1">
      <c r="A160" s="124" t="s">
        <v>24</v>
      </c>
      <c r="B160" s="133"/>
      <c r="C160" s="134"/>
      <c r="D160" s="126" t="s">
        <v>25</v>
      </c>
      <c r="E160" s="129"/>
      <c r="F160" s="129"/>
      <c r="G160" s="129"/>
      <c r="H160" s="129"/>
      <c r="I160" s="219">
        <f>I161</f>
        <v>20375604.899999999</v>
      </c>
      <c r="J160" s="128"/>
    </row>
    <row r="161" spans="1:10" ht="29.45" hidden="1" customHeight="1">
      <c r="A161" s="28" t="s">
        <v>26</v>
      </c>
      <c r="B161" s="60"/>
      <c r="C161" s="50"/>
      <c r="D161" s="25" t="s">
        <v>25</v>
      </c>
      <c r="E161" s="17"/>
      <c r="F161" s="17"/>
      <c r="G161" s="17"/>
      <c r="H161" s="17"/>
      <c r="I161" s="220">
        <f>I163+I175+I169+I166+I178+I172</f>
        <v>20375604.899999999</v>
      </c>
      <c r="J161" s="79"/>
    </row>
    <row r="162" spans="1:10" ht="7.15" hidden="1" customHeight="1">
      <c r="A162" s="35"/>
      <c r="B162" s="57"/>
      <c r="C162" s="57"/>
      <c r="D162" s="17"/>
      <c r="E162" s="17"/>
      <c r="F162" s="17"/>
      <c r="G162" s="17"/>
      <c r="H162" s="17"/>
      <c r="I162" s="221"/>
      <c r="J162" s="80"/>
    </row>
    <row r="163" spans="1:10" ht="73.349999999999994" hidden="1" customHeight="1">
      <c r="A163" s="28" t="s">
        <v>28</v>
      </c>
      <c r="B163" s="50" t="s">
        <v>29</v>
      </c>
      <c r="C163" s="64" t="s">
        <v>30</v>
      </c>
      <c r="D163" s="11" t="s">
        <v>31</v>
      </c>
      <c r="E163" s="17"/>
      <c r="F163" s="17"/>
      <c r="G163" s="17"/>
      <c r="H163" s="17"/>
      <c r="I163" s="220">
        <f>I164</f>
        <v>72950</v>
      </c>
      <c r="J163" s="79"/>
    </row>
    <row r="164" spans="1:10" ht="21.95" hidden="1" customHeight="1">
      <c r="A164" s="35"/>
      <c r="B164" s="57"/>
      <c r="C164" s="57"/>
      <c r="D164" s="17"/>
      <c r="E164" s="26" t="s">
        <v>117</v>
      </c>
      <c r="F164" s="26"/>
      <c r="G164" s="26"/>
      <c r="H164" s="26"/>
      <c r="I164" s="221">
        <v>72950</v>
      </c>
      <c r="J164" s="161"/>
    </row>
    <row r="165" spans="1:10" ht="9.1999999999999993" hidden="1" customHeight="1">
      <c r="A165" s="35"/>
      <c r="B165" s="57"/>
      <c r="C165" s="57"/>
      <c r="D165" s="17"/>
      <c r="E165" s="17"/>
      <c r="F165" s="17"/>
      <c r="G165" s="17"/>
      <c r="H165" s="17"/>
      <c r="I165" s="221"/>
      <c r="J165" s="80"/>
    </row>
    <row r="166" spans="1:10" ht="240" hidden="1" customHeight="1">
      <c r="A166" s="185" t="s">
        <v>298</v>
      </c>
      <c r="B166" s="55" t="s">
        <v>299</v>
      </c>
      <c r="C166" s="55" t="s">
        <v>293</v>
      </c>
      <c r="D166" s="229" t="s">
        <v>300</v>
      </c>
      <c r="E166" s="234"/>
      <c r="F166" s="17"/>
      <c r="G166" s="17"/>
      <c r="H166" s="17"/>
      <c r="I166" s="220">
        <f>I167</f>
        <v>8121694</v>
      </c>
      <c r="J166" s="80"/>
    </row>
    <row r="167" spans="1:10" ht="40.5" hidden="1" customHeight="1">
      <c r="A167" s="208"/>
      <c r="B167" s="196"/>
      <c r="C167" s="196"/>
      <c r="D167" s="15"/>
      <c r="E167" s="26" t="s">
        <v>295</v>
      </c>
      <c r="F167" s="17"/>
      <c r="G167" s="17"/>
      <c r="H167" s="17"/>
      <c r="I167" s="221">
        <v>8121694</v>
      </c>
      <c r="J167" s="80"/>
    </row>
    <row r="168" spans="1:10" ht="9.1999999999999993" hidden="1" customHeight="1">
      <c r="A168" s="35"/>
      <c r="B168" s="57"/>
      <c r="C168" s="57"/>
      <c r="D168" s="17"/>
      <c r="E168" s="232"/>
      <c r="F168" s="17"/>
      <c r="G168" s="17"/>
      <c r="H168" s="17"/>
      <c r="I168" s="221"/>
      <c r="J168" s="80"/>
    </row>
    <row r="169" spans="1:10" ht="201.75" hidden="1" customHeight="1">
      <c r="A169" s="185" t="s">
        <v>291</v>
      </c>
      <c r="B169" s="55" t="s">
        <v>292</v>
      </c>
      <c r="C169" s="55" t="s">
        <v>293</v>
      </c>
      <c r="D169" s="233" t="s">
        <v>294</v>
      </c>
      <c r="E169" s="26"/>
      <c r="F169" s="17"/>
      <c r="G169" s="17"/>
      <c r="H169" s="17"/>
      <c r="I169" s="220">
        <f>I170</f>
        <v>1023851</v>
      </c>
      <c r="J169" s="80"/>
    </row>
    <row r="170" spans="1:10" ht="41.25" hidden="1" customHeight="1">
      <c r="A170" s="230"/>
      <c r="B170" s="55"/>
      <c r="C170" s="55"/>
      <c r="D170" s="39"/>
      <c r="E170" s="26" t="s">
        <v>295</v>
      </c>
      <c r="F170" s="17"/>
      <c r="G170" s="17"/>
      <c r="H170" s="17"/>
      <c r="I170" s="221">
        <v>1023851</v>
      </c>
      <c r="J170" s="80"/>
    </row>
    <row r="171" spans="1:10" ht="9" hidden="1" customHeight="1">
      <c r="A171" s="230"/>
      <c r="B171" s="55"/>
      <c r="C171" s="55"/>
      <c r="D171" s="39"/>
      <c r="E171" s="26"/>
      <c r="F171" s="17"/>
      <c r="G171" s="17"/>
      <c r="H171" s="17"/>
      <c r="I171" s="221"/>
      <c r="J171" s="80"/>
    </row>
    <row r="172" spans="1:10" ht="180.75" hidden="1" customHeight="1">
      <c r="A172" s="185" t="s">
        <v>412</v>
      </c>
      <c r="B172" s="55" t="s">
        <v>413</v>
      </c>
      <c r="C172" s="55" t="s">
        <v>293</v>
      </c>
      <c r="D172" s="233" t="s">
        <v>414</v>
      </c>
      <c r="E172" s="15"/>
      <c r="F172" s="17"/>
      <c r="G172" s="17"/>
      <c r="H172" s="17"/>
      <c r="I172" s="220">
        <f>I173</f>
        <v>2091279</v>
      </c>
      <c r="J172" s="80"/>
    </row>
    <row r="173" spans="1:10" ht="36" hidden="1" customHeight="1">
      <c r="A173" s="208"/>
      <c r="B173" s="196"/>
      <c r="C173" s="196"/>
      <c r="D173" s="15"/>
      <c r="E173" s="26" t="s">
        <v>295</v>
      </c>
      <c r="F173" s="17"/>
      <c r="G173" s="17"/>
      <c r="H173" s="17"/>
      <c r="I173" s="221">
        <v>2091279</v>
      </c>
      <c r="J173" s="80"/>
    </row>
    <row r="174" spans="1:10" ht="9.1999999999999993" hidden="1" customHeight="1">
      <c r="A174" s="35"/>
      <c r="B174" s="57"/>
      <c r="C174" s="57"/>
      <c r="D174" s="17"/>
      <c r="E174" s="17"/>
      <c r="F174" s="17"/>
      <c r="G174" s="17"/>
      <c r="H174" s="17"/>
      <c r="I174" s="221"/>
      <c r="J174" s="80"/>
    </row>
    <row r="175" spans="1:10" ht="37.15" hidden="1" customHeight="1">
      <c r="A175" s="28" t="s">
        <v>32</v>
      </c>
      <c r="B175" s="60">
        <v>6082</v>
      </c>
      <c r="C175" s="50" t="s">
        <v>33</v>
      </c>
      <c r="D175" s="10" t="s">
        <v>34</v>
      </c>
      <c r="E175" s="17"/>
      <c r="F175" s="17"/>
      <c r="G175" s="17"/>
      <c r="H175" s="17"/>
      <c r="I175" s="220">
        <f>I176</f>
        <v>4000000</v>
      </c>
      <c r="J175" s="79"/>
    </row>
    <row r="176" spans="1:10" ht="81" hidden="1" customHeight="1">
      <c r="A176" s="35"/>
      <c r="B176" s="57"/>
      <c r="C176" s="57"/>
      <c r="D176" s="17"/>
      <c r="E176" s="121" t="s">
        <v>92</v>
      </c>
      <c r="F176" s="121"/>
      <c r="G176" s="121"/>
      <c r="H176" s="29"/>
      <c r="I176" s="221">
        <v>4000000</v>
      </c>
      <c r="J176" s="161"/>
    </row>
    <row r="177" spans="1:10" ht="11.25" hidden="1" customHeight="1">
      <c r="A177" s="35"/>
      <c r="B177" s="57"/>
      <c r="C177" s="57"/>
      <c r="D177" s="17"/>
      <c r="E177" s="121"/>
      <c r="F177" s="121"/>
      <c r="G177" s="121"/>
      <c r="H177" s="29"/>
      <c r="I177" s="221"/>
      <c r="J177" s="161"/>
    </row>
    <row r="178" spans="1:10" ht="105.75" hidden="1" customHeight="1">
      <c r="A178" s="204" t="s">
        <v>339</v>
      </c>
      <c r="B178" s="251">
        <v>6083</v>
      </c>
      <c r="C178" s="102" t="s">
        <v>33</v>
      </c>
      <c r="D178" s="105" t="s">
        <v>340</v>
      </c>
      <c r="E178" s="252"/>
      <c r="F178" s="121"/>
      <c r="G178" s="121"/>
      <c r="H178" s="29"/>
      <c r="I178" s="220">
        <f>I179</f>
        <v>5065830.9000000004</v>
      </c>
      <c r="J178" s="161"/>
    </row>
    <row r="179" spans="1:10" ht="120.75" hidden="1" customHeight="1">
      <c r="A179" s="253"/>
      <c r="B179" s="115"/>
      <c r="C179" s="115"/>
      <c r="D179" s="254"/>
      <c r="E179" s="255" t="s">
        <v>341</v>
      </c>
      <c r="F179" s="121"/>
      <c r="G179" s="121"/>
      <c r="H179" s="29"/>
      <c r="I179" s="221">
        <v>5065830.9000000004</v>
      </c>
      <c r="J179" s="161"/>
    </row>
    <row r="180" spans="1:10" ht="6.75" hidden="1" customHeight="1">
      <c r="A180" s="35"/>
      <c r="B180" s="57"/>
      <c r="C180" s="57"/>
      <c r="D180" s="17"/>
      <c r="E180" s="29"/>
      <c r="F180" s="29"/>
      <c r="G180" s="29"/>
      <c r="H180" s="29"/>
      <c r="I180" s="221"/>
      <c r="J180" s="80"/>
    </row>
    <row r="181" spans="1:10" ht="38.25" hidden="1" customHeight="1">
      <c r="A181" s="136" t="s">
        <v>35</v>
      </c>
      <c r="B181" s="137"/>
      <c r="C181" s="137"/>
      <c r="D181" s="138" t="s">
        <v>36</v>
      </c>
      <c r="E181" s="129"/>
      <c r="F181" s="129"/>
      <c r="G181" s="129"/>
      <c r="H181" s="129"/>
      <c r="I181" s="219">
        <f>I182</f>
        <v>106000</v>
      </c>
      <c r="J181" s="128"/>
    </row>
    <row r="182" spans="1:10" ht="38.25" hidden="1" customHeight="1">
      <c r="A182" s="32" t="s">
        <v>37</v>
      </c>
      <c r="B182" s="65"/>
      <c r="C182" s="65"/>
      <c r="D182" s="30" t="s">
        <v>36</v>
      </c>
      <c r="E182" s="17"/>
      <c r="F182" s="17"/>
      <c r="G182" s="17"/>
      <c r="H182" s="17"/>
      <c r="I182" s="220">
        <f>I184</f>
        <v>106000</v>
      </c>
      <c r="J182" s="79"/>
    </row>
    <row r="183" spans="1:10" ht="7.9" hidden="1" customHeight="1">
      <c r="A183" s="33"/>
      <c r="B183" s="65"/>
      <c r="C183" s="65"/>
      <c r="D183" s="31"/>
      <c r="E183" s="17"/>
      <c r="F183" s="17"/>
      <c r="G183" s="17"/>
      <c r="H183" s="17"/>
      <c r="I183" s="221"/>
      <c r="J183" s="80"/>
    </row>
    <row r="184" spans="1:10" ht="54" hidden="1" customHeight="1">
      <c r="A184" s="28" t="s">
        <v>38</v>
      </c>
      <c r="B184" s="50" t="s">
        <v>27</v>
      </c>
      <c r="C184" s="50" t="s">
        <v>6</v>
      </c>
      <c r="D184" s="105" t="s">
        <v>213</v>
      </c>
      <c r="E184" s="17"/>
      <c r="F184" s="17"/>
      <c r="G184" s="17"/>
      <c r="H184" s="17"/>
      <c r="I184" s="220">
        <f>SUM(I185:I185)</f>
        <v>106000</v>
      </c>
      <c r="J184" s="79"/>
    </row>
    <row r="185" spans="1:10" ht="25.5" hidden="1" customHeight="1">
      <c r="A185" s="35"/>
      <c r="B185" s="57"/>
      <c r="C185" s="57"/>
      <c r="D185" s="17"/>
      <c r="E185" s="26" t="s">
        <v>117</v>
      </c>
      <c r="F185" s="26"/>
      <c r="G185" s="26"/>
      <c r="H185" s="108"/>
      <c r="I185" s="221">
        <v>106000</v>
      </c>
      <c r="J185" s="161"/>
    </row>
    <row r="186" spans="1:10" ht="7.9" hidden="1" customHeight="1">
      <c r="A186" s="35"/>
      <c r="B186" s="57"/>
      <c r="C186" s="57"/>
      <c r="D186" s="17"/>
      <c r="E186" s="114"/>
      <c r="F186" s="114"/>
      <c r="G186" s="114"/>
      <c r="H186" s="114"/>
      <c r="I186" s="221"/>
      <c r="J186" s="80"/>
    </row>
    <row r="187" spans="1:10" ht="33.6" hidden="1" customHeight="1">
      <c r="A187" s="124" t="s">
        <v>40</v>
      </c>
      <c r="B187" s="133"/>
      <c r="C187" s="134"/>
      <c r="D187" s="126" t="s">
        <v>41</v>
      </c>
      <c r="E187" s="129"/>
      <c r="F187" s="129"/>
      <c r="G187" s="129"/>
      <c r="H187" s="129"/>
      <c r="I187" s="219">
        <f>I188</f>
        <v>1015158</v>
      </c>
      <c r="J187" s="128"/>
    </row>
    <row r="188" spans="1:10" ht="28.15" hidden="1" customHeight="1">
      <c r="A188" s="28" t="s">
        <v>42</v>
      </c>
      <c r="B188" s="60"/>
      <c r="C188" s="50"/>
      <c r="D188" s="6" t="s">
        <v>41</v>
      </c>
      <c r="E188" s="17"/>
      <c r="F188" s="17"/>
      <c r="G188" s="17"/>
      <c r="H188" s="17"/>
      <c r="I188" s="220">
        <f>I195+I200+I190</f>
        <v>1015158</v>
      </c>
      <c r="J188" s="79"/>
    </row>
    <row r="189" spans="1:10" ht="6.6" hidden="1" customHeight="1">
      <c r="A189" s="35"/>
      <c r="B189" s="57"/>
      <c r="C189" s="57"/>
      <c r="D189" s="17"/>
      <c r="E189" s="17"/>
      <c r="F189" s="17"/>
      <c r="G189" s="17"/>
      <c r="H189" s="17"/>
      <c r="I189" s="221"/>
      <c r="J189" s="80"/>
    </row>
    <row r="190" spans="1:10" ht="40.5" hidden="1" customHeight="1">
      <c r="A190" s="28" t="s">
        <v>365</v>
      </c>
      <c r="B190" s="60">
        <v>1080</v>
      </c>
      <c r="C190" s="50" t="s">
        <v>366</v>
      </c>
      <c r="D190" s="41" t="s">
        <v>367</v>
      </c>
      <c r="E190" s="39"/>
      <c r="F190" s="17"/>
      <c r="G190" s="17"/>
      <c r="H190" s="17"/>
      <c r="I190" s="220">
        <f>SUM(I191:I193)</f>
        <v>75000</v>
      </c>
      <c r="J190" s="80"/>
    </row>
    <row r="191" spans="1:10" ht="57.75" hidden="1" customHeight="1">
      <c r="A191" s="177"/>
      <c r="B191" s="54"/>
      <c r="C191" s="54"/>
      <c r="D191" s="39"/>
      <c r="E191" s="41" t="s">
        <v>368</v>
      </c>
      <c r="F191" s="17"/>
      <c r="G191" s="17"/>
      <c r="H191" s="17"/>
      <c r="I191" s="221">
        <v>25000</v>
      </c>
      <c r="J191" s="80"/>
    </row>
    <row r="192" spans="1:10" ht="39" hidden="1" customHeight="1">
      <c r="A192" s="177"/>
      <c r="B192" s="54"/>
      <c r="C192" s="54"/>
      <c r="D192" s="39"/>
      <c r="E192" s="118" t="s">
        <v>369</v>
      </c>
      <c r="F192" s="17"/>
      <c r="G192" s="17"/>
      <c r="H192" s="17"/>
      <c r="I192" s="221">
        <v>25000</v>
      </c>
      <c r="J192" s="80"/>
    </row>
    <row r="193" spans="1:10" ht="42.75" hidden="1" customHeight="1">
      <c r="A193" s="177"/>
      <c r="B193" s="54"/>
      <c r="C193" s="54"/>
      <c r="D193" s="39"/>
      <c r="E193" s="118" t="s">
        <v>370</v>
      </c>
      <c r="F193" s="17"/>
      <c r="G193" s="17"/>
      <c r="H193" s="17"/>
      <c r="I193" s="221">
        <v>25000</v>
      </c>
      <c r="J193" s="80"/>
    </row>
    <row r="194" spans="1:10" ht="6.6" hidden="1" customHeight="1">
      <c r="A194" s="35"/>
      <c r="B194" s="57"/>
      <c r="C194" s="57"/>
      <c r="D194" s="17"/>
      <c r="E194" s="17"/>
      <c r="F194" s="17"/>
      <c r="G194" s="17"/>
      <c r="H194" s="17"/>
      <c r="I194" s="221"/>
      <c r="J194" s="80"/>
    </row>
    <row r="195" spans="1:10" ht="28.15" hidden="1" customHeight="1">
      <c r="A195" s="28" t="s">
        <v>43</v>
      </c>
      <c r="B195" s="60">
        <v>4030</v>
      </c>
      <c r="C195" s="50" t="s">
        <v>44</v>
      </c>
      <c r="D195" s="15" t="s">
        <v>45</v>
      </c>
      <c r="E195" s="17"/>
      <c r="F195" s="17"/>
      <c r="G195" s="17"/>
      <c r="H195" s="17"/>
      <c r="I195" s="220">
        <f>SUM(I196:I198)</f>
        <v>514458</v>
      </c>
      <c r="J195" s="79"/>
    </row>
    <row r="196" spans="1:10" ht="37.5" hidden="1">
      <c r="A196" s="35"/>
      <c r="B196" s="57"/>
      <c r="C196" s="57"/>
      <c r="D196" s="17"/>
      <c r="E196" s="34" t="s">
        <v>46</v>
      </c>
      <c r="F196" s="34"/>
      <c r="G196" s="34"/>
      <c r="H196" s="34"/>
      <c r="I196" s="221">
        <v>380000</v>
      </c>
      <c r="J196" s="80"/>
    </row>
    <row r="197" spans="1:10" ht="40.700000000000003" hidden="1" customHeight="1">
      <c r="A197" s="35"/>
      <c r="B197" s="57"/>
      <c r="C197" s="57"/>
      <c r="D197" s="17"/>
      <c r="E197" s="34" t="s">
        <v>355</v>
      </c>
      <c r="F197" s="34"/>
      <c r="G197" s="34"/>
      <c r="H197" s="34"/>
      <c r="I197" s="221">
        <v>14458</v>
      </c>
      <c r="J197" s="80"/>
    </row>
    <row r="198" spans="1:10" ht="37.35" hidden="1" customHeight="1">
      <c r="A198" s="35"/>
      <c r="B198" s="57"/>
      <c r="C198" s="57"/>
      <c r="D198" s="17"/>
      <c r="E198" s="81" t="s">
        <v>102</v>
      </c>
      <c r="F198" s="81"/>
      <c r="G198" s="81"/>
      <c r="H198" s="81"/>
      <c r="I198" s="221">
        <v>120000</v>
      </c>
      <c r="J198" s="80"/>
    </row>
    <row r="199" spans="1:10" ht="10.5" hidden="1" customHeight="1">
      <c r="A199" s="35"/>
      <c r="B199" s="57"/>
      <c r="C199" s="57"/>
      <c r="D199" s="17"/>
      <c r="E199" s="26"/>
      <c r="F199" s="26"/>
      <c r="G199" s="26"/>
      <c r="H199" s="26"/>
      <c r="I199" s="221"/>
      <c r="J199" s="80"/>
    </row>
    <row r="200" spans="1:10" ht="57.6" hidden="1" customHeight="1">
      <c r="A200" s="175">
        <v>1014060</v>
      </c>
      <c r="B200" s="60">
        <v>4060</v>
      </c>
      <c r="C200" s="50" t="s">
        <v>223</v>
      </c>
      <c r="D200" s="41" t="s">
        <v>224</v>
      </c>
      <c r="E200" s="26"/>
      <c r="F200" s="26"/>
      <c r="G200" s="26"/>
      <c r="H200" s="26"/>
      <c r="I200" s="220">
        <f>SUM(I201:I209)</f>
        <v>425700</v>
      </c>
      <c r="J200" s="80"/>
    </row>
    <row r="201" spans="1:10" ht="38.85" hidden="1" customHeight="1">
      <c r="A201" s="35"/>
      <c r="B201" s="57"/>
      <c r="C201" s="57"/>
      <c r="D201" s="17"/>
      <c r="E201" s="41" t="s">
        <v>226</v>
      </c>
      <c r="F201" s="26"/>
      <c r="G201" s="26"/>
      <c r="H201" s="26"/>
      <c r="I201" s="221">
        <v>47000</v>
      </c>
      <c r="J201" s="80"/>
    </row>
    <row r="202" spans="1:10" ht="44.65" hidden="1" customHeight="1">
      <c r="A202" s="35"/>
      <c r="B202" s="57"/>
      <c r="C202" s="57"/>
      <c r="D202" s="17"/>
      <c r="E202" s="41" t="s">
        <v>243</v>
      </c>
      <c r="F202" s="26"/>
      <c r="G202" s="26"/>
      <c r="H202" s="26"/>
      <c r="I202" s="221">
        <v>30000</v>
      </c>
      <c r="J202" s="80"/>
    </row>
    <row r="203" spans="1:10" ht="55.7" hidden="1" customHeight="1">
      <c r="A203" s="35"/>
      <c r="B203" s="57"/>
      <c r="C203" s="57"/>
      <c r="D203" s="17"/>
      <c r="E203" s="10" t="s">
        <v>244</v>
      </c>
      <c r="F203" s="26"/>
      <c r="G203" s="26"/>
      <c r="H203" s="26"/>
      <c r="I203" s="221">
        <v>19000</v>
      </c>
      <c r="J203" s="80"/>
    </row>
    <row r="204" spans="1:10" ht="39" hidden="1" customHeight="1">
      <c r="A204" s="35"/>
      <c r="B204" s="57"/>
      <c r="C204" s="57"/>
      <c r="D204" s="17"/>
      <c r="E204" s="10" t="s">
        <v>415</v>
      </c>
      <c r="F204" s="26"/>
      <c r="G204" s="26"/>
      <c r="H204" s="26"/>
      <c r="I204" s="221">
        <v>49000</v>
      </c>
      <c r="J204" s="80"/>
    </row>
    <row r="205" spans="1:10" ht="37.5" hidden="1" customHeight="1">
      <c r="A205" s="35"/>
      <c r="B205" s="57"/>
      <c r="C205" s="57"/>
      <c r="D205" s="17"/>
      <c r="E205" s="10" t="s">
        <v>416</v>
      </c>
      <c r="F205" s="26"/>
      <c r="G205" s="26"/>
      <c r="H205" s="26"/>
      <c r="I205" s="221">
        <v>49000</v>
      </c>
      <c r="J205" s="80"/>
    </row>
    <row r="206" spans="1:10" ht="42.75" hidden="1" customHeight="1">
      <c r="A206" s="35"/>
      <c r="B206" s="57"/>
      <c r="C206" s="57"/>
      <c r="D206" s="17"/>
      <c r="E206" s="10" t="s">
        <v>371</v>
      </c>
      <c r="F206" s="26"/>
      <c r="G206" s="26"/>
      <c r="H206" s="26"/>
      <c r="I206" s="221">
        <v>27000</v>
      </c>
      <c r="J206" s="80"/>
    </row>
    <row r="207" spans="1:10" ht="37.5" hidden="1" customHeight="1">
      <c r="A207" s="35"/>
      <c r="B207" s="57"/>
      <c r="C207" s="57"/>
      <c r="D207" s="17"/>
      <c r="E207" s="10" t="s">
        <v>310</v>
      </c>
      <c r="F207" s="26"/>
      <c r="G207" s="26"/>
      <c r="H207" s="26"/>
      <c r="I207" s="221">
        <v>26700</v>
      </c>
      <c r="J207" s="80"/>
    </row>
    <row r="208" spans="1:10" ht="37.5" hidden="1" customHeight="1">
      <c r="A208" s="35"/>
      <c r="B208" s="57"/>
      <c r="C208" s="57"/>
      <c r="D208" s="17"/>
      <c r="E208" s="10" t="s">
        <v>394</v>
      </c>
      <c r="F208" s="26"/>
      <c r="G208" s="26"/>
      <c r="H208" s="26"/>
      <c r="I208" s="221">
        <v>130000</v>
      </c>
      <c r="J208" s="80"/>
    </row>
    <row r="209" spans="1:10" ht="36.6" hidden="1" customHeight="1">
      <c r="A209" s="35"/>
      <c r="B209" s="57"/>
      <c r="C209" s="57"/>
      <c r="D209" s="17"/>
      <c r="E209" s="41" t="s">
        <v>225</v>
      </c>
      <c r="F209" s="26"/>
      <c r="G209" s="26"/>
      <c r="H209" s="26"/>
      <c r="I209" s="221">
        <v>48000</v>
      </c>
      <c r="J209" s="80"/>
    </row>
    <row r="210" spans="1:10" ht="7.9" hidden="1" customHeight="1">
      <c r="A210" s="35"/>
      <c r="B210" s="52"/>
      <c r="C210" s="52"/>
      <c r="D210" s="17"/>
      <c r="E210" s="17"/>
      <c r="F210" s="17"/>
      <c r="G210" s="17"/>
      <c r="H210" s="17"/>
      <c r="I210" s="221"/>
      <c r="J210" s="80"/>
    </row>
    <row r="211" spans="1:10" ht="36.6" hidden="1" customHeight="1">
      <c r="A211" s="139">
        <v>1100000</v>
      </c>
      <c r="B211" s="140"/>
      <c r="C211" s="141"/>
      <c r="D211" s="138" t="s">
        <v>245</v>
      </c>
      <c r="E211" s="129"/>
      <c r="F211" s="129"/>
      <c r="G211" s="129"/>
      <c r="H211" s="129"/>
      <c r="I211" s="219">
        <f>I212</f>
        <v>4597380</v>
      </c>
      <c r="J211" s="128"/>
    </row>
    <row r="212" spans="1:10" ht="31.7" hidden="1" customHeight="1">
      <c r="A212" s="33">
        <v>1110000</v>
      </c>
      <c r="B212" s="66"/>
      <c r="C212" s="67"/>
      <c r="D212" s="30" t="s">
        <v>246</v>
      </c>
      <c r="E212" s="17"/>
      <c r="F212" s="17"/>
      <c r="G212" s="17"/>
      <c r="H212" s="17"/>
      <c r="I212" s="220">
        <f>I214+I225+I221+I217</f>
        <v>4597380</v>
      </c>
      <c r="J212" s="79"/>
    </row>
    <row r="213" spans="1:10" ht="8.65" hidden="1" customHeight="1">
      <c r="A213" s="35"/>
      <c r="B213" s="52"/>
      <c r="C213" s="52"/>
      <c r="D213" s="17"/>
      <c r="E213" s="17"/>
      <c r="F213" s="17"/>
      <c r="G213" s="17"/>
      <c r="H213" s="17"/>
      <c r="I213" s="221"/>
      <c r="J213" s="80"/>
    </row>
    <row r="214" spans="1:10" ht="56.25" hidden="1" customHeight="1">
      <c r="A214" s="28" t="s">
        <v>51</v>
      </c>
      <c r="B214" s="60">
        <v>5031</v>
      </c>
      <c r="C214" s="50" t="s">
        <v>50</v>
      </c>
      <c r="D214" s="41" t="s">
        <v>52</v>
      </c>
      <c r="E214" s="38"/>
      <c r="F214" s="38"/>
      <c r="G214" s="38"/>
      <c r="H214" s="38"/>
      <c r="I214" s="220">
        <f>SUM(I215:I215)</f>
        <v>30000</v>
      </c>
      <c r="J214" s="79"/>
    </row>
    <row r="215" spans="1:10" ht="27.4" hidden="1" customHeight="1">
      <c r="A215" s="28"/>
      <c r="B215" s="66"/>
      <c r="C215" s="67"/>
      <c r="D215" s="40"/>
      <c r="E215" s="26" t="s">
        <v>196</v>
      </c>
      <c r="F215" s="26"/>
      <c r="G215" s="26"/>
      <c r="H215" s="26"/>
      <c r="I215" s="221">
        <v>30000</v>
      </c>
      <c r="J215" s="161"/>
    </row>
    <row r="216" spans="1:10" ht="8.4499999999999993" hidden="1" customHeight="1">
      <c r="A216" s="28"/>
      <c r="B216" s="66"/>
      <c r="C216" s="67"/>
      <c r="D216" s="40"/>
      <c r="E216" s="26"/>
      <c r="F216" s="26"/>
      <c r="G216" s="26"/>
      <c r="H216" s="26"/>
      <c r="I216" s="221"/>
      <c r="J216" s="161"/>
    </row>
    <row r="217" spans="1:10" ht="81" hidden="1" customHeight="1">
      <c r="A217" s="267">
        <v>1115061</v>
      </c>
      <c r="B217" s="256">
        <v>5061</v>
      </c>
      <c r="C217" s="50" t="s">
        <v>50</v>
      </c>
      <c r="D217" s="258" t="s">
        <v>351</v>
      </c>
      <c r="E217" s="41"/>
      <c r="F217" s="26"/>
      <c r="G217" s="26"/>
      <c r="H217" s="26"/>
      <c r="I217" s="220">
        <f>SUM(I218:I219)</f>
        <v>57380</v>
      </c>
      <c r="J217" s="161"/>
    </row>
    <row r="218" spans="1:10" ht="46.9" hidden="1" customHeight="1">
      <c r="A218" s="28"/>
      <c r="B218" s="66"/>
      <c r="C218" s="67"/>
      <c r="D218" s="40"/>
      <c r="E218" s="263" t="s">
        <v>352</v>
      </c>
      <c r="F218" s="26"/>
      <c r="G218" s="26"/>
      <c r="H218" s="26"/>
      <c r="I218" s="221">
        <v>23000</v>
      </c>
      <c r="J218" s="161"/>
    </row>
    <row r="219" spans="1:10" ht="40.5" hidden="1" customHeight="1">
      <c r="A219" s="28"/>
      <c r="B219" s="66"/>
      <c r="C219" s="67"/>
      <c r="D219" s="40"/>
      <c r="E219" s="10" t="s">
        <v>382</v>
      </c>
      <c r="F219" s="26"/>
      <c r="G219" s="26"/>
      <c r="H219" s="26"/>
      <c r="I219" s="221">
        <v>34380</v>
      </c>
      <c r="J219" s="161"/>
    </row>
    <row r="220" spans="1:10" ht="9.4" hidden="1" customHeight="1">
      <c r="A220" s="28"/>
      <c r="B220" s="66"/>
      <c r="C220" s="67"/>
      <c r="D220" s="40"/>
      <c r="E220" s="26"/>
      <c r="F220" s="26"/>
      <c r="G220" s="26"/>
      <c r="H220" s="26"/>
      <c r="I220" s="221"/>
      <c r="J220" s="80"/>
    </row>
    <row r="221" spans="1:10" ht="58.9" hidden="1" customHeight="1">
      <c r="A221" s="28" t="s">
        <v>220</v>
      </c>
      <c r="B221" s="60">
        <v>5062</v>
      </c>
      <c r="C221" s="50" t="s">
        <v>50</v>
      </c>
      <c r="D221" s="41" t="s">
        <v>221</v>
      </c>
      <c r="E221" s="26"/>
      <c r="F221" s="26"/>
      <c r="G221" s="26"/>
      <c r="H221" s="26"/>
      <c r="I221" s="220">
        <f>SUM(I222:I223)</f>
        <v>310000</v>
      </c>
      <c r="J221" s="80"/>
    </row>
    <row r="222" spans="1:10" ht="36.6" hidden="1" customHeight="1">
      <c r="A222" s="28"/>
      <c r="B222" s="66"/>
      <c r="C222" s="67"/>
      <c r="D222" s="40"/>
      <c r="E222" s="10" t="s">
        <v>222</v>
      </c>
      <c r="F222" s="26"/>
      <c r="G222" s="26"/>
      <c r="H222" s="26"/>
      <c r="I222" s="221">
        <v>160000</v>
      </c>
      <c r="J222" s="80"/>
    </row>
    <row r="223" spans="1:10" ht="36.6" hidden="1" customHeight="1">
      <c r="A223" s="28"/>
      <c r="B223" s="66"/>
      <c r="C223" s="67"/>
      <c r="D223" s="40"/>
      <c r="E223" s="10" t="s">
        <v>236</v>
      </c>
      <c r="F223" s="26"/>
      <c r="G223" s="26"/>
      <c r="H223" s="26"/>
      <c r="I223" s="221">
        <v>150000</v>
      </c>
      <c r="J223" s="80"/>
    </row>
    <row r="224" spans="1:10" ht="9.4" hidden="1" customHeight="1">
      <c r="A224" s="35"/>
      <c r="B224" s="52"/>
      <c r="C224" s="52"/>
      <c r="D224" s="17"/>
      <c r="E224" s="26"/>
      <c r="F224" s="26"/>
      <c r="G224" s="26"/>
      <c r="H224" s="26"/>
      <c r="I224" s="221"/>
      <c r="J224" s="80"/>
    </row>
    <row r="225" spans="1:11" ht="35.65" hidden="1" customHeight="1">
      <c r="A225" s="33">
        <v>1117325</v>
      </c>
      <c r="B225" s="60">
        <v>7325</v>
      </c>
      <c r="C225" s="50" t="s">
        <v>9</v>
      </c>
      <c r="D225" s="155" t="s">
        <v>121</v>
      </c>
      <c r="E225" s="26"/>
      <c r="F225" s="26"/>
      <c r="G225" s="26"/>
      <c r="H225" s="26"/>
      <c r="I225" s="220">
        <f>SUM(I226:I228)</f>
        <v>4200000</v>
      </c>
      <c r="J225" s="79"/>
    </row>
    <row r="226" spans="1:11" ht="27" hidden="1" customHeight="1">
      <c r="A226" s="33"/>
      <c r="B226" s="60"/>
      <c r="C226" s="50"/>
      <c r="D226" s="155"/>
      <c r="E226" s="41" t="s">
        <v>120</v>
      </c>
      <c r="F226" s="26"/>
      <c r="G226" s="26"/>
      <c r="H226" s="26"/>
      <c r="I226" s="221">
        <v>3822000</v>
      </c>
      <c r="J226" s="161"/>
    </row>
    <row r="227" spans="1:11" ht="41.25" hidden="1" customHeight="1">
      <c r="A227" s="33"/>
      <c r="B227" s="60"/>
      <c r="C227" s="50"/>
      <c r="D227" s="155"/>
      <c r="E227" s="26" t="s">
        <v>403</v>
      </c>
      <c r="F227" s="26"/>
      <c r="G227" s="26"/>
      <c r="H227" s="26"/>
      <c r="I227" s="221">
        <v>300000</v>
      </c>
      <c r="J227" s="161"/>
    </row>
    <row r="228" spans="1:11" ht="36" hidden="1" customHeight="1">
      <c r="A228" s="33"/>
      <c r="B228" s="60"/>
      <c r="C228" s="50"/>
      <c r="D228" s="155"/>
      <c r="E228" s="118" t="s">
        <v>231</v>
      </c>
      <c r="F228" s="26"/>
      <c r="G228" s="26"/>
      <c r="H228" s="26"/>
      <c r="I228" s="221">
        <v>78000</v>
      </c>
      <c r="J228" s="161"/>
    </row>
    <row r="229" spans="1:11" ht="10.5" hidden="1" customHeight="1">
      <c r="A229" s="35"/>
      <c r="B229" s="52"/>
      <c r="C229" s="52"/>
      <c r="D229" s="17"/>
      <c r="E229" s="26"/>
      <c r="F229" s="26"/>
      <c r="G229" s="26"/>
      <c r="H229" s="26"/>
      <c r="I229" s="221"/>
      <c r="J229" s="80"/>
    </row>
    <row r="230" spans="1:11" ht="34.5">
      <c r="A230" s="124" t="s">
        <v>97</v>
      </c>
      <c r="B230" s="140"/>
      <c r="C230" s="141"/>
      <c r="D230" s="142" t="s">
        <v>53</v>
      </c>
      <c r="E230" s="129"/>
      <c r="F230" s="129"/>
      <c r="G230" s="129"/>
      <c r="H230" s="129"/>
      <c r="I230" s="219">
        <f>I231</f>
        <v>287377442</v>
      </c>
      <c r="J230" s="128"/>
      <c r="K230" s="84">
        <v>1</v>
      </c>
    </row>
    <row r="231" spans="1:11" ht="34.5">
      <c r="A231" s="28" t="s">
        <v>54</v>
      </c>
      <c r="B231" s="66"/>
      <c r="C231" s="67"/>
      <c r="D231" s="43" t="s">
        <v>53</v>
      </c>
      <c r="E231" s="17"/>
      <c r="F231" s="17"/>
      <c r="G231" s="17"/>
      <c r="H231" s="17"/>
      <c r="I231" s="220">
        <f>I233+I237+I245+I248+I252+I284+I312+I325+I304+I307+I348+I351</f>
        <v>287377442</v>
      </c>
      <c r="J231" s="79"/>
      <c r="K231" s="84">
        <v>1</v>
      </c>
    </row>
    <row r="232" spans="1:11" ht="7.9" customHeight="1">
      <c r="A232" s="28"/>
      <c r="B232" s="66"/>
      <c r="C232" s="67"/>
      <c r="D232" s="42"/>
      <c r="E232" s="17"/>
      <c r="F232" s="17"/>
      <c r="G232" s="17"/>
      <c r="H232" s="17"/>
      <c r="I232" s="221"/>
      <c r="J232" s="80"/>
      <c r="K232" s="84">
        <v>1</v>
      </c>
    </row>
    <row r="233" spans="1:11" ht="51.75" hidden="1" customHeight="1">
      <c r="A233" s="28" t="s">
        <v>55</v>
      </c>
      <c r="B233" s="66" t="s">
        <v>27</v>
      </c>
      <c r="C233" s="67" t="s">
        <v>6</v>
      </c>
      <c r="D233" s="179" t="s">
        <v>213</v>
      </c>
      <c r="E233" s="17"/>
      <c r="F233" s="17"/>
      <c r="G233" s="17"/>
      <c r="H233" s="17"/>
      <c r="I233" s="220">
        <f>SUM(I234:I235)</f>
        <v>77000</v>
      </c>
      <c r="J233" s="79"/>
    </row>
    <row r="234" spans="1:11" ht="24.75" hidden="1" customHeight="1">
      <c r="A234" s="35"/>
      <c r="B234" s="52"/>
      <c r="C234" s="52"/>
      <c r="D234" s="17"/>
      <c r="E234" s="108" t="s">
        <v>39</v>
      </c>
      <c r="F234" s="108"/>
      <c r="G234" s="108"/>
      <c r="H234" s="108"/>
      <c r="I234" s="221">
        <v>50000</v>
      </c>
      <c r="J234" s="80"/>
    </row>
    <row r="235" spans="1:11" ht="55.5" hidden="1" customHeight="1">
      <c r="A235" s="35"/>
      <c r="B235" s="52"/>
      <c r="C235" s="52"/>
      <c r="D235" s="17"/>
      <c r="E235" s="108" t="s">
        <v>327</v>
      </c>
      <c r="F235" s="108"/>
      <c r="G235" s="108"/>
      <c r="H235" s="108"/>
      <c r="I235" s="221">
        <v>27000</v>
      </c>
      <c r="J235" s="80"/>
    </row>
    <row r="236" spans="1:11" ht="9.1999999999999993" hidden="1" customHeight="1">
      <c r="A236" s="35"/>
      <c r="B236" s="52"/>
      <c r="C236" s="52"/>
      <c r="D236" s="17"/>
      <c r="E236" s="17"/>
      <c r="F236" s="17"/>
      <c r="G236" s="17"/>
      <c r="H236" s="17"/>
      <c r="I236" s="221"/>
      <c r="J236" s="80"/>
    </row>
    <row r="237" spans="1:11" ht="37.5" hidden="1">
      <c r="A237" s="28" t="s">
        <v>56</v>
      </c>
      <c r="B237" s="60">
        <v>6011</v>
      </c>
      <c r="C237" s="50" t="s">
        <v>33</v>
      </c>
      <c r="D237" s="10" t="s">
        <v>58</v>
      </c>
      <c r="E237" s="41"/>
      <c r="F237" s="41"/>
      <c r="G237" s="41"/>
      <c r="H237" s="41"/>
      <c r="I237" s="220">
        <f>SUM(I238:I243)</f>
        <v>6038000</v>
      </c>
      <c r="J237" s="79"/>
    </row>
    <row r="238" spans="1:11" ht="36.6" hidden="1" customHeight="1">
      <c r="A238" s="78"/>
      <c r="B238" s="60"/>
      <c r="C238" s="50"/>
      <c r="D238" s="19"/>
      <c r="E238" s="41" t="s">
        <v>103</v>
      </c>
      <c r="F238" s="41"/>
      <c r="G238" s="41"/>
      <c r="H238" s="41"/>
      <c r="I238" s="221">
        <v>700000</v>
      </c>
      <c r="J238" s="80"/>
    </row>
    <row r="239" spans="1:11" ht="24.75" hidden="1" customHeight="1">
      <c r="A239" s="27"/>
      <c r="B239" s="68"/>
      <c r="C239" s="68"/>
      <c r="D239" s="17"/>
      <c r="E239" s="10" t="s">
        <v>59</v>
      </c>
      <c r="F239" s="10"/>
      <c r="G239" s="10"/>
      <c r="H239" s="10"/>
      <c r="I239" s="221">
        <v>4300000</v>
      </c>
      <c r="J239" s="80"/>
    </row>
    <row r="240" spans="1:11" ht="24.75" hidden="1" customHeight="1">
      <c r="A240" s="27"/>
      <c r="B240" s="68"/>
      <c r="C240" s="68"/>
      <c r="D240" s="17"/>
      <c r="E240" s="107" t="s">
        <v>311</v>
      </c>
      <c r="F240" s="10"/>
      <c r="G240" s="10"/>
      <c r="H240" s="10"/>
      <c r="I240" s="221">
        <v>300000</v>
      </c>
      <c r="J240" s="80"/>
    </row>
    <row r="241" spans="1:11" ht="24.75" hidden="1" customHeight="1">
      <c r="A241" s="27"/>
      <c r="B241" s="68"/>
      <c r="C241" s="68"/>
      <c r="D241" s="17"/>
      <c r="E241" s="107" t="s">
        <v>331</v>
      </c>
      <c r="F241" s="10"/>
      <c r="G241" s="10"/>
      <c r="H241" s="10"/>
      <c r="I241" s="221">
        <v>400000</v>
      </c>
      <c r="J241" s="80"/>
    </row>
    <row r="242" spans="1:11" ht="34.5" hidden="1" customHeight="1">
      <c r="A242" s="27"/>
      <c r="B242" s="68"/>
      <c r="C242" s="68"/>
      <c r="D242" s="17"/>
      <c r="E242" s="107" t="s">
        <v>332</v>
      </c>
      <c r="F242" s="10"/>
      <c r="G242" s="10"/>
      <c r="H242" s="10"/>
      <c r="I242" s="221">
        <v>50000</v>
      </c>
      <c r="J242" s="80"/>
    </row>
    <row r="243" spans="1:11" ht="38.25" hidden="1" customHeight="1">
      <c r="A243" s="27"/>
      <c r="B243" s="68"/>
      <c r="C243" s="68"/>
      <c r="D243" s="17"/>
      <c r="E243" s="10" t="s">
        <v>104</v>
      </c>
      <c r="F243" s="10"/>
      <c r="G243" s="10"/>
      <c r="H243" s="10"/>
      <c r="I243" s="221">
        <v>288000</v>
      </c>
      <c r="J243" s="80"/>
    </row>
    <row r="244" spans="1:11" ht="11.1" hidden="1" customHeight="1">
      <c r="A244" s="27"/>
      <c r="B244" s="68"/>
      <c r="C244" s="68"/>
      <c r="D244" s="17"/>
      <c r="E244" s="17"/>
      <c r="F244" s="17"/>
      <c r="G244" s="17"/>
      <c r="H244" s="17"/>
      <c r="I244" s="221"/>
      <c r="J244" s="80"/>
    </row>
    <row r="245" spans="1:11" ht="37.5" hidden="1">
      <c r="A245" s="28" t="s">
        <v>60</v>
      </c>
      <c r="B245" s="60">
        <v>6015</v>
      </c>
      <c r="C245" s="50" t="s">
        <v>57</v>
      </c>
      <c r="D245" s="10" t="s">
        <v>61</v>
      </c>
      <c r="E245" s="17"/>
      <c r="F245" s="17"/>
      <c r="G245" s="17"/>
      <c r="H245" s="17"/>
      <c r="I245" s="220">
        <f>I246</f>
        <v>10500000</v>
      </c>
      <c r="J245" s="79"/>
    </row>
    <row r="246" spans="1:11" ht="23.25" hidden="1" customHeight="1">
      <c r="A246" s="27"/>
      <c r="B246" s="68"/>
      <c r="C246" s="68"/>
      <c r="D246" s="17"/>
      <c r="E246" s="26" t="s">
        <v>62</v>
      </c>
      <c r="F246" s="26"/>
      <c r="G246" s="26"/>
      <c r="H246" s="26"/>
      <c r="I246" s="221">
        <v>10500000</v>
      </c>
      <c r="J246" s="80"/>
    </row>
    <row r="247" spans="1:11" ht="7.5" hidden="1" customHeight="1">
      <c r="A247" s="27"/>
      <c r="B247" s="68"/>
      <c r="C247" s="68"/>
      <c r="D247" s="17"/>
      <c r="E247" s="17"/>
      <c r="F247" s="17"/>
      <c r="G247" s="17"/>
      <c r="H247" s="17"/>
      <c r="I247" s="221"/>
      <c r="J247" s="80"/>
    </row>
    <row r="248" spans="1:11" ht="56.25">
      <c r="A248" s="28" t="s">
        <v>63</v>
      </c>
      <c r="B248" s="60">
        <v>6017</v>
      </c>
      <c r="C248" s="50" t="s">
        <v>57</v>
      </c>
      <c r="D248" s="10" t="s">
        <v>64</v>
      </c>
      <c r="E248" s="10"/>
      <c r="F248" s="10"/>
      <c r="G248" s="10"/>
      <c r="H248" s="10"/>
      <c r="I248" s="220">
        <f>SUM(I249:I250)</f>
        <v>32722600</v>
      </c>
      <c r="J248" s="79"/>
      <c r="K248" s="84">
        <v>1</v>
      </c>
    </row>
    <row r="249" spans="1:11" ht="22.9" customHeight="1">
      <c r="A249" s="28"/>
      <c r="B249" s="66"/>
      <c r="C249" s="67"/>
      <c r="D249" s="10"/>
      <c r="E249" s="24" t="s">
        <v>65</v>
      </c>
      <c r="F249" s="24"/>
      <c r="G249" s="24"/>
      <c r="H249" s="24"/>
      <c r="I249" s="221">
        <v>32473000</v>
      </c>
      <c r="J249" s="80"/>
      <c r="K249" s="84">
        <v>1</v>
      </c>
    </row>
    <row r="250" spans="1:11" ht="39.4" hidden="1" customHeight="1">
      <c r="A250" s="28"/>
      <c r="B250" s="66"/>
      <c r="C250" s="67"/>
      <c r="D250" s="10"/>
      <c r="E250" s="24" t="s">
        <v>170</v>
      </c>
      <c r="F250" s="24"/>
      <c r="G250" s="24"/>
      <c r="H250" s="24"/>
      <c r="I250" s="221">
        <v>249600</v>
      </c>
      <c r="J250" s="80"/>
    </row>
    <row r="251" spans="1:11" ht="8.65" customHeight="1">
      <c r="A251" s="27"/>
      <c r="B251" s="68"/>
      <c r="C251" s="68"/>
      <c r="D251" s="17"/>
      <c r="E251" s="17"/>
      <c r="F251" s="17"/>
      <c r="G251" s="17"/>
      <c r="H251" s="17"/>
      <c r="I251" s="221"/>
      <c r="J251" s="80"/>
      <c r="K251" s="84">
        <v>1</v>
      </c>
    </row>
    <row r="252" spans="1:11" ht="36.6" hidden="1" customHeight="1">
      <c r="A252" s="28" t="s">
        <v>66</v>
      </c>
      <c r="B252" s="60">
        <v>6030</v>
      </c>
      <c r="C252" s="50" t="s">
        <v>57</v>
      </c>
      <c r="D252" s="10" t="s">
        <v>67</v>
      </c>
      <c r="E252" s="17"/>
      <c r="F252" s="17"/>
      <c r="G252" s="17"/>
      <c r="H252" s="17"/>
      <c r="I252" s="220">
        <f>SUM(I253:I282)</f>
        <v>16136734</v>
      </c>
      <c r="J252" s="79"/>
    </row>
    <row r="253" spans="1:11" ht="36.6" hidden="1" customHeight="1">
      <c r="A253" s="28"/>
      <c r="B253" s="60"/>
      <c r="C253" s="50"/>
      <c r="D253" s="10"/>
      <c r="E253" s="14" t="s">
        <v>219</v>
      </c>
      <c r="F253" s="17"/>
      <c r="G253" s="17"/>
      <c r="H253" s="17"/>
      <c r="I253" s="221">
        <v>6754000</v>
      </c>
      <c r="J253" s="79"/>
    </row>
    <row r="254" spans="1:11" ht="24.95" hidden="1" customHeight="1">
      <c r="A254" s="27"/>
      <c r="B254" s="68"/>
      <c r="C254" s="68"/>
      <c r="D254" s="17"/>
      <c r="E254" s="10" t="s">
        <v>68</v>
      </c>
      <c r="F254" s="10"/>
      <c r="G254" s="10"/>
      <c r="H254" s="10"/>
      <c r="I254" s="221">
        <v>520000</v>
      </c>
      <c r="J254" s="80"/>
    </row>
    <row r="255" spans="1:11" ht="24.95" hidden="1" customHeight="1">
      <c r="A255" s="27"/>
      <c r="B255" s="68"/>
      <c r="C255" s="68"/>
      <c r="D255" s="17"/>
      <c r="E255" s="10" t="s">
        <v>110</v>
      </c>
      <c r="F255" s="10"/>
      <c r="G255" s="10"/>
      <c r="H255" s="10"/>
      <c r="I255" s="221">
        <v>100000</v>
      </c>
      <c r="J255" s="80"/>
    </row>
    <row r="256" spans="1:11" ht="24.95" hidden="1" customHeight="1">
      <c r="A256" s="27"/>
      <c r="B256" s="68"/>
      <c r="C256" s="68"/>
      <c r="D256" s="17"/>
      <c r="E256" s="10" t="s">
        <v>319</v>
      </c>
      <c r="F256" s="10"/>
      <c r="G256" s="10"/>
      <c r="H256" s="10"/>
      <c r="I256" s="221">
        <v>99500</v>
      </c>
      <c r="J256" s="80"/>
    </row>
    <row r="257" spans="1:10" ht="24.95" hidden="1" customHeight="1">
      <c r="A257" s="27"/>
      <c r="B257" s="68"/>
      <c r="C257" s="68"/>
      <c r="D257" s="17"/>
      <c r="E257" s="10" t="s">
        <v>317</v>
      </c>
      <c r="F257" s="10"/>
      <c r="G257" s="10"/>
      <c r="H257" s="10"/>
      <c r="I257" s="221">
        <v>408000</v>
      </c>
      <c r="J257" s="80"/>
    </row>
    <row r="258" spans="1:10" ht="74.25" hidden="1" customHeight="1">
      <c r="A258" s="27"/>
      <c r="B258" s="68"/>
      <c r="C258" s="68"/>
      <c r="D258" s="17"/>
      <c r="E258" s="244" t="s">
        <v>329</v>
      </c>
      <c r="F258" s="10"/>
      <c r="G258" s="10"/>
      <c r="H258" s="10"/>
      <c r="I258" s="221">
        <v>3000000</v>
      </c>
      <c r="J258" s="80"/>
    </row>
    <row r="259" spans="1:10" ht="93.75" hidden="1" customHeight="1">
      <c r="A259" s="27"/>
      <c r="B259" s="68"/>
      <c r="C259" s="68"/>
      <c r="D259" s="17"/>
      <c r="E259" s="244" t="s">
        <v>328</v>
      </c>
      <c r="F259" s="10"/>
      <c r="G259" s="10"/>
      <c r="H259" s="10"/>
      <c r="I259" s="221">
        <v>900000</v>
      </c>
      <c r="J259" s="80"/>
    </row>
    <row r="260" spans="1:10" ht="40.5" hidden="1" customHeight="1">
      <c r="A260" s="27"/>
      <c r="B260" s="68"/>
      <c r="C260" s="68"/>
      <c r="D260" s="17"/>
      <c r="E260" s="268" t="s">
        <v>395</v>
      </c>
      <c r="F260" s="10"/>
      <c r="G260" s="10"/>
      <c r="H260" s="10"/>
      <c r="I260" s="221">
        <v>40000</v>
      </c>
      <c r="J260" s="80"/>
    </row>
    <row r="261" spans="1:10" ht="27.6" hidden="1" customHeight="1">
      <c r="A261" s="27"/>
      <c r="B261" s="68"/>
      <c r="C261" s="68"/>
      <c r="D261" s="17"/>
      <c r="E261" s="10" t="s">
        <v>282</v>
      </c>
      <c r="F261" s="10"/>
      <c r="G261" s="10"/>
      <c r="H261" s="10"/>
      <c r="I261" s="221">
        <v>3428200</v>
      </c>
      <c r="J261" s="80"/>
    </row>
    <row r="262" spans="1:10" ht="38.1" hidden="1" customHeight="1">
      <c r="A262" s="27"/>
      <c r="B262" s="68"/>
      <c r="C262" s="68"/>
      <c r="D262" s="17"/>
      <c r="E262" s="10" t="s">
        <v>253</v>
      </c>
      <c r="F262" s="10"/>
      <c r="G262" s="10"/>
      <c r="H262" s="10"/>
      <c r="I262" s="221">
        <v>50000</v>
      </c>
      <c r="J262" s="80"/>
    </row>
    <row r="263" spans="1:10" ht="37.35" hidden="1" customHeight="1">
      <c r="A263" s="27"/>
      <c r="B263" s="68"/>
      <c r="C263" s="68"/>
      <c r="D263" s="17"/>
      <c r="E263" s="10" t="s">
        <v>254</v>
      </c>
      <c r="F263" s="10"/>
      <c r="G263" s="10"/>
      <c r="H263" s="10"/>
      <c r="I263" s="221">
        <v>50000</v>
      </c>
      <c r="J263" s="80"/>
    </row>
    <row r="264" spans="1:10" ht="38.85" hidden="1" customHeight="1">
      <c r="A264" s="27"/>
      <c r="B264" s="68"/>
      <c r="C264" s="68"/>
      <c r="D264" s="17"/>
      <c r="E264" s="10" t="s">
        <v>259</v>
      </c>
      <c r="F264" s="10"/>
      <c r="G264" s="10"/>
      <c r="H264" s="10"/>
      <c r="I264" s="221">
        <v>50000</v>
      </c>
      <c r="J264" s="80"/>
    </row>
    <row r="265" spans="1:10" ht="39.4" hidden="1" customHeight="1">
      <c r="A265" s="27"/>
      <c r="B265" s="68"/>
      <c r="C265" s="68"/>
      <c r="D265" s="17"/>
      <c r="E265" s="10" t="s">
        <v>255</v>
      </c>
      <c r="F265" s="10"/>
      <c r="G265" s="10"/>
      <c r="H265" s="10"/>
      <c r="I265" s="221">
        <v>50000</v>
      </c>
      <c r="J265" s="80"/>
    </row>
    <row r="266" spans="1:10" ht="37.35" hidden="1" customHeight="1">
      <c r="A266" s="27"/>
      <c r="B266" s="68"/>
      <c r="C266" s="68"/>
      <c r="D266" s="17"/>
      <c r="E266" s="10" t="s">
        <v>256</v>
      </c>
      <c r="F266" s="10"/>
      <c r="G266" s="10"/>
      <c r="H266" s="10"/>
      <c r="I266" s="221">
        <v>50000</v>
      </c>
      <c r="J266" s="80"/>
    </row>
    <row r="267" spans="1:10" ht="38.1" hidden="1" customHeight="1">
      <c r="A267" s="27"/>
      <c r="B267" s="68"/>
      <c r="C267" s="68"/>
      <c r="D267" s="17"/>
      <c r="E267" s="10" t="s">
        <v>257</v>
      </c>
      <c r="F267" s="10"/>
      <c r="G267" s="10"/>
      <c r="H267" s="10"/>
      <c r="I267" s="221">
        <v>50000</v>
      </c>
      <c r="J267" s="80"/>
    </row>
    <row r="268" spans="1:10" ht="38.1" hidden="1" customHeight="1">
      <c r="A268" s="27"/>
      <c r="B268" s="68"/>
      <c r="C268" s="68"/>
      <c r="D268" s="17"/>
      <c r="E268" s="10" t="s">
        <v>260</v>
      </c>
      <c r="F268" s="10"/>
      <c r="G268" s="10"/>
      <c r="H268" s="10"/>
      <c r="I268" s="221">
        <v>50000</v>
      </c>
      <c r="J268" s="80"/>
    </row>
    <row r="269" spans="1:10" ht="40.700000000000003" hidden="1" customHeight="1">
      <c r="A269" s="27"/>
      <c r="B269" s="68"/>
      <c r="C269" s="68"/>
      <c r="D269" s="17"/>
      <c r="E269" s="10" t="s">
        <v>258</v>
      </c>
      <c r="F269" s="10"/>
      <c r="G269" s="10"/>
      <c r="H269" s="10"/>
      <c r="I269" s="221">
        <v>50000</v>
      </c>
      <c r="J269" s="80"/>
    </row>
    <row r="270" spans="1:10" ht="39.4" hidden="1" customHeight="1">
      <c r="A270" s="27"/>
      <c r="B270" s="68"/>
      <c r="C270" s="68"/>
      <c r="D270" s="17"/>
      <c r="E270" s="10" t="s">
        <v>261</v>
      </c>
      <c r="F270" s="10"/>
      <c r="G270" s="10"/>
      <c r="H270" s="10"/>
      <c r="I270" s="221">
        <v>50000</v>
      </c>
      <c r="J270" s="80"/>
    </row>
    <row r="271" spans="1:10" ht="39.4" hidden="1" customHeight="1">
      <c r="A271" s="27"/>
      <c r="B271" s="68"/>
      <c r="C271" s="68"/>
      <c r="D271" s="17"/>
      <c r="E271" s="10" t="s">
        <v>312</v>
      </c>
      <c r="F271" s="10"/>
      <c r="G271" s="10"/>
      <c r="H271" s="10"/>
      <c r="I271" s="221">
        <v>48000</v>
      </c>
      <c r="J271" s="80"/>
    </row>
    <row r="272" spans="1:10" ht="39.4" hidden="1" customHeight="1">
      <c r="A272" s="27"/>
      <c r="B272" s="68"/>
      <c r="C272" s="68"/>
      <c r="D272" s="17"/>
      <c r="E272" s="10" t="s">
        <v>313</v>
      </c>
      <c r="F272" s="10"/>
      <c r="G272" s="10"/>
      <c r="H272" s="10"/>
      <c r="I272" s="221">
        <v>50000</v>
      </c>
      <c r="J272" s="80"/>
    </row>
    <row r="273" spans="1:11" ht="39.4" hidden="1" customHeight="1">
      <c r="A273" s="27"/>
      <c r="B273" s="68"/>
      <c r="C273" s="68"/>
      <c r="D273" s="17"/>
      <c r="E273" s="10" t="s">
        <v>322</v>
      </c>
      <c r="F273" s="10"/>
      <c r="G273" s="10"/>
      <c r="H273" s="10"/>
      <c r="I273" s="221">
        <v>50000</v>
      </c>
      <c r="J273" s="80"/>
    </row>
    <row r="274" spans="1:11" ht="39.4" hidden="1" customHeight="1">
      <c r="A274" s="27"/>
      <c r="B274" s="68"/>
      <c r="C274" s="68"/>
      <c r="D274" s="17"/>
      <c r="E274" s="10" t="s">
        <v>323</v>
      </c>
      <c r="F274" s="10"/>
      <c r="G274" s="10"/>
      <c r="H274" s="10"/>
      <c r="I274" s="221">
        <v>50000</v>
      </c>
      <c r="J274" s="80"/>
    </row>
    <row r="275" spans="1:11" ht="39.4" hidden="1" customHeight="1">
      <c r="A275" s="27"/>
      <c r="B275" s="68"/>
      <c r="C275" s="68"/>
      <c r="D275" s="17"/>
      <c r="E275" s="10" t="s">
        <v>283</v>
      </c>
      <c r="F275" s="10"/>
      <c r="G275" s="10"/>
      <c r="H275" s="10"/>
      <c r="I275" s="221">
        <v>20700</v>
      </c>
      <c r="J275" s="80"/>
    </row>
    <row r="276" spans="1:11" ht="39.4" hidden="1" customHeight="1">
      <c r="A276" s="27"/>
      <c r="B276" s="68"/>
      <c r="C276" s="68"/>
      <c r="D276" s="17"/>
      <c r="E276" s="231" t="s">
        <v>296</v>
      </c>
      <c r="F276" s="10"/>
      <c r="G276" s="10"/>
      <c r="H276" s="10"/>
      <c r="I276" s="221">
        <v>20700</v>
      </c>
      <c r="J276" s="80"/>
    </row>
    <row r="277" spans="1:11" ht="39.4" hidden="1" customHeight="1">
      <c r="A277" s="27"/>
      <c r="B277" s="68"/>
      <c r="C277" s="68"/>
      <c r="D277" s="17"/>
      <c r="E277" s="118" t="s">
        <v>297</v>
      </c>
      <c r="F277" s="10"/>
      <c r="G277" s="10"/>
      <c r="H277" s="10"/>
      <c r="I277" s="221">
        <v>40000</v>
      </c>
      <c r="J277" s="80"/>
    </row>
    <row r="278" spans="1:11" ht="39.4" hidden="1" customHeight="1">
      <c r="A278" s="27"/>
      <c r="B278" s="68"/>
      <c r="C278" s="68"/>
      <c r="D278" s="17"/>
      <c r="E278" s="231" t="s">
        <v>314</v>
      </c>
      <c r="F278" s="10"/>
      <c r="G278" s="10"/>
      <c r="H278" s="10"/>
      <c r="I278" s="221">
        <v>24584</v>
      </c>
      <c r="J278" s="80"/>
    </row>
    <row r="279" spans="1:11" ht="55.15" hidden="1" customHeight="1">
      <c r="A279" s="27"/>
      <c r="B279" s="68"/>
      <c r="C279" s="68"/>
      <c r="D279" s="17"/>
      <c r="E279" s="10" t="s">
        <v>353</v>
      </c>
      <c r="F279" s="10"/>
      <c r="G279" s="10"/>
      <c r="H279" s="10"/>
      <c r="I279" s="222">
        <v>32000</v>
      </c>
      <c r="J279" s="80"/>
    </row>
    <row r="280" spans="1:11" ht="39.4" hidden="1" customHeight="1">
      <c r="A280" s="27"/>
      <c r="B280" s="68"/>
      <c r="C280" s="68"/>
      <c r="D280" s="17"/>
      <c r="E280" s="10" t="s">
        <v>354</v>
      </c>
      <c r="F280" s="10"/>
      <c r="G280" s="10"/>
      <c r="H280" s="10"/>
      <c r="I280" s="222">
        <v>48250</v>
      </c>
      <c r="J280" s="80"/>
    </row>
    <row r="281" spans="1:11" ht="24.6" hidden="1" customHeight="1">
      <c r="A281" s="27"/>
      <c r="B281" s="68"/>
      <c r="C281" s="68"/>
      <c r="D281" s="17"/>
      <c r="E281" s="10" t="s">
        <v>356</v>
      </c>
      <c r="F281" s="10"/>
      <c r="G281" s="10"/>
      <c r="H281" s="10"/>
      <c r="I281" s="222">
        <v>20000</v>
      </c>
      <c r="J281" s="80"/>
    </row>
    <row r="282" spans="1:11" ht="53.25" hidden="1" customHeight="1">
      <c r="A282" s="27"/>
      <c r="B282" s="68"/>
      <c r="C282" s="68"/>
      <c r="D282" s="17"/>
      <c r="E282" s="10" t="s">
        <v>284</v>
      </c>
      <c r="F282" s="10"/>
      <c r="G282" s="10"/>
      <c r="H282" s="10"/>
      <c r="I282" s="221">
        <v>32800</v>
      </c>
      <c r="J282" s="80"/>
    </row>
    <row r="283" spans="1:11" ht="10.5" hidden="1" customHeight="1">
      <c r="A283" s="27"/>
      <c r="B283" s="68"/>
      <c r="C283" s="68"/>
      <c r="D283" s="17"/>
      <c r="E283" s="17"/>
      <c r="F283" s="17"/>
      <c r="G283" s="17"/>
      <c r="H283" s="17"/>
      <c r="I283" s="221"/>
      <c r="J283" s="80"/>
    </row>
    <row r="284" spans="1:11" ht="37.5">
      <c r="A284" s="28" t="s">
        <v>69</v>
      </c>
      <c r="B284" s="54">
        <v>7310</v>
      </c>
      <c r="C284" s="55" t="s">
        <v>9</v>
      </c>
      <c r="D284" s="10" t="s">
        <v>70</v>
      </c>
      <c r="E284" s="17"/>
      <c r="F284" s="17"/>
      <c r="G284" s="17"/>
      <c r="H284" s="17"/>
      <c r="I284" s="220">
        <f>SUM(I285:I302)</f>
        <v>26882729</v>
      </c>
      <c r="J284" s="79"/>
      <c r="K284" s="84">
        <v>1</v>
      </c>
    </row>
    <row r="285" spans="1:11" ht="25.5" hidden="1" customHeight="1">
      <c r="A285" s="27"/>
      <c r="B285" s="68"/>
      <c r="C285" s="68"/>
      <c r="D285" s="17"/>
      <c r="E285" s="41" t="s">
        <v>71</v>
      </c>
      <c r="F285" s="41"/>
      <c r="G285" s="41"/>
      <c r="H285" s="41"/>
      <c r="I285" s="221">
        <v>400000</v>
      </c>
      <c r="J285" s="80"/>
    </row>
    <row r="286" spans="1:11" ht="57.75" hidden="1" customHeight="1">
      <c r="A286" s="27"/>
      <c r="B286" s="68"/>
      <c r="C286" s="68"/>
      <c r="D286" s="17"/>
      <c r="E286" s="41" t="s">
        <v>372</v>
      </c>
      <c r="F286" s="41"/>
      <c r="G286" s="41"/>
      <c r="H286" s="41"/>
      <c r="I286" s="221">
        <v>42229</v>
      </c>
      <c r="J286" s="80"/>
    </row>
    <row r="287" spans="1:11" ht="24.95" customHeight="1">
      <c r="A287" s="27"/>
      <c r="B287" s="68"/>
      <c r="C287" s="68"/>
      <c r="D287" s="17"/>
      <c r="E287" s="41" t="s">
        <v>72</v>
      </c>
      <c r="F287" s="41"/>
      <c r="G287" s="41"/>
      <c r="H287" s="41"/>
      <c r="I287" s="221">
        <v>13643500</v>
      </c>
      <c r="J287" s="80"/>
      <c r="K287" s="84">
        <v>1</v>
      </c>
    </row>
    <row r="288" spans="1:11" ht="37.5" hidden="1" customHeight="1">
      <c r="A288" s="27"/>
      <c r="B288" s="68"/>
      <c r="C288" s="68"/>
      <c r="D288" s="17"/>
      <c r="E288" s="41" t="s">
        <v>417</v>
      </c>
      <c r="F288" s="41"/>
      <c r="G288" s="41"/>
      <c r="H288" s="41"/>
      <c r="I288" s="221">
        <v>680000</v>
      </c>
      <c r="J288" s="80"/>
    </row>
    <row r="289" spans="1:11" ht="27" customHeight="1">
      <c r="A289" s="27"/>
      <c r="B289" s="68"/>
      <c r="C289" s="68"/>
      <c r="D289" s="17"/>
      <c r="E289" s="41" t="s">
        <v>315</v>
      </c>
      <c r="F289" s="41"/>
      <c r="G289" s="41"/>
      <c r="H289" s="41"/>
      <c r="I289" s="221">
        <v>1600000</v>
      </c>
      <c r="J289" s="80"/>
      <c r="K289" s="84">
        <v>1</v>
      </c>
    </row>
    <row r="290" spans="1:11" ht="58.9" hidden="1" customHeight="1">
      <c r="A290" s="27"/>
      <c r="B290" s="68"/>
      <c r="C290" s="68"/>
      <c r="D290" s="17"/>
      <c r="E290" s="41" t="s">
        <v>264</v>
      </c>
      <c r="F290" s="41"/>
      <c r="G290" s="41"/>
      <c r="H290" s="41"/>
      <c r="I290" s="221">
        <v>197000</v>
      </c>
      <c r="J290" s="80"/>
    </row>
    <row r="291" spans="1:11" ht="27.6" hidden="1" customHeight="1">
      <c r="A291" s="27"/>
      <c r="B291" s="68"/>
      <c r="C291" s="68"/>
      <c r="D291" s="17"/>
      <c r="E291" s="90" t="s">
        <v>165</v>
      </c>
      <c r="F291" s="90"/>
      <c r="G291" s="90"/>
      <c r="H291" s="90"/>
      <c r="I291" s="221">
        <v>135000</v>
      </c>
      <c r="J291" s="80"/>
    </row>
    <row r="292" spans="1:11" ht="27.6" hidden="1" customHeight="1">
      <c r="A292" s="27"/>
      <c r="B292" s="68"/>
      <c r="C292" s="68"/>
      <c r="D292" s="17"/>
      <c r="E292" s="90" t="s">
        <v>336</v>
      </c>
      <c r="F292" s="90"/>
      <c r="G292" s="90"/>
      <c r="H292" s="90"/>
      <c r="I292" s="221">
        <v>240000</v>
      </c>
      <c r="J292" s="80"/>
    </row>
    <row r="293" spans="1:11" ht="27.6" hidden="1" customHeight="1">
      <c r="A293" s="27"/>
      <c r="B293" s="68"/>
      <c r="C293" s="68"/>
      <c r="D293" s="17"/>
      <c r="E293" s="90" t="s">
        <v>232</v>
      </c>
      <c r="F293" s="90"/>
      <c r="G293" s="90"/>
      <c r="H293" s="90"/>
      <c r="I293" s="221">
        <v>250000</v>
      </c>
      <c r="J293" s="80"/>
    </row>
    <row r="294" spans="1:11" ht="37.35" hidden="1" customHeight="1">
      <c r="A294" s="27"/>
      <c r="B294" s="68"/>
      <c r="C294" s="68"/>
      <c r="D294" s="17"/>
      <c r="E294" s="90" t="s">
        <v>198</v>
      </c>
      <c r="F294" s="90"/>
      <c r="G294" s="90"/>
      <c r="H294" s="90"/>
      <c r="I294" s="221">
        <v>3835000</v>
      </c>
      <c r="J294" s="80"/>
    </row>
    <row r="295" spans="1:11" ht="35.25" hidden="1" customHeight="1">
      <c r="A295" s="27"/>
      <c r="B295" s="68"/>
      <c r="C295" s="68"/>
      <c r="D295" s="17"/>
      <c r="E295" s="90" t="s">
        <v>330</v>
      </c>
      <c r="F295" s="90"/>
      <c r="G295" s="90"/>
      <c r="H295" s="90"/>
      <c r="I295" s="221">
        <v>450000</v>
      </c>
      <c r="J295" s="80"/>
    </row>
    <row r="296" spans="1:11" ht="94.5" hidden="1" customHeight="1">
      <c r="A296" s="27"/>
      <c r="B296" s="68"/>
      <c r="C296" s="68"/>
      <c r="D296" s="17"/>
      <c r="E296" s="90" t="s">
        <v>400</v>
      </c>
      <c r="F296" s="90"/>
      <c r="G296" s="90"/>
      <c r="H296" s="90"/>
      <c r="I296" s="221">
        <v>141000</v>
      </c>
      <c r="J296" s="80"/>
    </row>
    <row r="297" spans="1:11" ht="55.5" hidden="1" customHeight="1">
      <c r="A297" s="27"/>
      <c r="B297" s="68"/>
      <c r="C297" s="68"/>
      <c r="D297" s="17"/>
      <c r="E297" s="268" t="s">
        <v>396</v>
      </c>
      <c r="F297" s="90"/>
      <c r="G297" s="90"/>
      <c r="H297" s="90"/>
      <c r="I297" s="221">
        <v>50000</v>
      </c>
      <c r="J297" s="80"/>
    </row>
    <row r="298" spans="1:11" ht="35.25" hidden="1" customHeight="1">
      <c r="A298" s="27"/>
      <c r="B298" s="68"/>
      <c r="C298" s="68"/>
      <c r="D298" s="17"/>
      <c r="E298" s="268" t="s">
        <v>397</v>
      </c>
      <c r="F298" s="90"/>
      <c r="G298" s="90"/>
      <c r="H298" s="90"/>
      <c r="I298" s="221">
        <v>560000</v>
      </c>
      <c r="J298" s="80"/>
    </row>
    <row r="299" spans="1:11" ht="35.25" hidden="1" customHeight="1">
      <c r="A299" s="27"/>
      <c r="B299" s="68"/>
      <c r="C299" s="68"/>
      <c r="D299" s="17"/>
      <c r="E299" s="24" t="s">
        <v>398</v>
      </c>
      <c r="F299" s="90"/>
      <c r="G299" s="90"/>
      <c r="H299" s="90"/>
      <c r="I299" s="221">
        <v>260000</v>
      </c>
      <c r="J299" s="80"/>
    </row>
    <row r="300" spans="1:11" ht="88.5" hidden="1" customHeight="1">
      <c r="A300" s="27"/>
      <c r="B300" s="68"/>
      <c r="C300" s="68"/>
      <c r="D300" s="17"/>
      <c r="E300" s="183" t="s">
        <v>404</v>
      </c>
      <c r="F300" s="90"/>
      <c r="G300" s="90"/>
      <c r="H300" s="90"/>
      <c r="I300" s="221">
        <v>49500</v>
      </c>
      <c r="J300" s="80"/>
    </row>
    <row r="301" spans="1:11" ht="87" hidden="1" customHeight="1">
      <c r="A301" s="27"/>
      <c r="B301" s="68"/>
      <c r="C301" s="68"/>
      <c r="D301" s="17"/>
      <c r="E301" s="183" t="s">
        <v>405</v>
      </c>
      <c r="F301" s="90"/>
      <c r="G301" s="90"/>
      <c r="H301" s="90"/>
      <c r="I301" s="221">
        <v>49500</v>
      </c>
      <c r="J301" s="80"/>
    </row>
    <row r="302" spans="1:11" ht="35.65" hidden="1" customHeight="1">
      <c r="A302" s="27"/>
      <c r="B302" s="68"/>
      <c r="C302" s="68"/>
      <c r="D302" s="17"/>
      <c r="E302" s="118" t="s">
        <v>200</v>
      </c>
      <c r="F302" s="90"/>
      <c r="G302" s="90"/>
      <c r="H302" s="90"/>
      <c r="I302" s="221">
        <v>4300000</v>
      </c>
      <c r="J302" s="80"/>
    </row>
    <row r="303" spans="1:11" ht="5.85" customHeight="1">
      <c r="A303" s="27"/>
      <c r="B303" s="68"/>
      <c r="C303" s="68"/>
      <c r="D303" s="17"/>
      <c r="E303" s="17"/>
      <c r="F303" s="91"/>
      <c r="G303" s="91"/>
      <c r="H303" s="91"/>
      <c r="I303" s="221"/>
      <c r="J303" s="80"/>
      <c r="K303" s="84">
        <v>1</v>
      </c>
    </row>
    <row r="304" spans="1:11" ht="38.1" hidden="1" customHeight="1">
      <c r="A304" s="28" t="s">
        <v>247</v>
      </c>
      <c r="B304" s="54">
        <v>7330</v>
      </c>
      <c r="C304" s="59" t="s">
        <v>9</v>
      </c>
      <c r="D304" s="10" t="s">
        <v>248</v>
      </c>
      <c r="E304" s="15"/>
      <c r="F304" s="91"/>
      <c r="G304" s="91"/>
      <c r="H304" s="91"/>
      <c r="I304" s="220">
        <f>I305</f>
        <v>50000</v>
      </c>
      <c r="J304" s="80"/>
    </row>
    <row r="305" spans="1:11" ht="38.1" hidden="1" customHeight="1">
      <c r="A305" s="193"/>
      <c r="B305" s="194"/>
      <c r="C305" s="195"/>
      <c r="D305" s="15"/>
      <c r="E305" s="10" t="s">
        <v>249</v>
      </c>
      <c r="F305" s="91"/>
      <c r="G305" s="91"/>
      <c r="H305" s="91"/>
      <c r="I305" s="221">
        <v>50000</v>
      </c>
      <c r="J305" s="80"/>
    </row>
    <row r="306" spans="1:11" ht="5.85" hidden="1" customHeight="1">
      <c r="A306" s="27"/>
      <c r="B306" s="68"/>
      <c r="C306" s="192"/>
      <c r="D306" s="17"/>
      <c r="E306" s="17"/>
      <c r="F306" s="91"/>
      <c r="G306" s="91"/>
      <c r="H306" s="91"/>
      <c r="I306" s="221"/>
      <c r="J306" s="80"/>
    </row>
    <row r="307" spans="1:11" ht="51.6" hidden="1" customHeight="1">
      <c r="A307" s="198">
        <v>1217363</v>
      </c>
      <c r="B307" s="196">
        <v>7363</v>
      </c>
      <c r="C307" s="197" t="s">
        <v>73</v>
      </c>
      <c r="D307" s="10" t="s">
        <v>265</v>
      </c>
      <c r="E307" s="17"/>
      <c r="F307" s="91"/>
      <c r="G307" s="91"/>
      <c r="H307" s="91"/>
      <c r="I307" s="220">
        <f>SUM(I308:I310)</f>
        <v>28724000</v>
      </c>
      <c r="J307" s="80"/>
    </row>
    <row r="308" spans="1:11" ht="79.150000000000006" hidden="1" customHeight="1">
      <c r="A308" s="198"/>
      <c r="B308" s="196"/>
      <c r="C308" s="199"/>
      <c r="D308" s="10"/>
      <c r="E308" s="118" t="s">
        <v>279</v>
      </c>
      <c r="F308" s="91"/>
      <c r="G308" s="91"/>
      <c r="H308" s="91"/>
      <c r="I308" s="221">
        <v>23070000</v>
      </c>
      <c r="J308" s="80"/>
    </row>
    <row r="309" spans="1:11" ht="92.25" hidden="1" customHeight="1">
      <c r="A309" s="27"/>
      <c r="B309" s="68"/>
      <c r="C309" s="192"/>
      <c r="D309" s="17"/>
      <c r="E309" s="118" t="s">
        <v>266</v>
      </c>
      <c r="F309" s="91"/>
      <c r="G309" s="91"/>
      <c r="H309" s="91"/>
      <c r="I309" s="221">
        <v>2822000</v>
      </c>
      <c r="J309" s="80"/>
    </row>
    <row r="310" spans="1:11" ht="74.25" hidden="1" customHeight="1">
      <c r="A310" s="27"/>
      <c r="B310" s="68"/>
      <c r="C310" s="192"/>
      <c r="D310" s="17"/>
      <c r="E310" s="11" t="s">
        <v>383</v>
      </c>
      <c r="F310" s="91"/>
      <c r="G310" s="91"/>
      <c r="H310" s="91"/>
      <c r="I310" s="221">
        <v>2832000</v>
      </c>
      <c r="J310" s="80"/>
    </row>
    <row r="311" spans="1:11" ht="7.9" hidden="1" customHeight="1">
      <c r="A311" s="27"/>
      <c r="B311" s="68"/>
      <c r="C311" s="192"/>
      <c r="D311" s="17"/>
      <c r="E311" s="17"/>
      <c r="F311" s="91"/>
      <c r="G311" s="91"/>
      <c r="H311" s="91"/>
      <c r="I311" s="221"/>
      <c r="J311" s="80"/>
    </row>
    <row r="312" spans="1:11" ht="58.9" customHeight="1">
      <c r="A312" s="28" t="s">
        <v>47</v>
      </c>
      <c r="B312" s="54">
        <v>7461</v>
      </c>
      <c r="C312" s="59" t="s">
        <v>48</v>
      </c>
      <c r="D312" s="10" t="s">
        <v>49</v>
      </c>
      <c r="E312" s="12"/>
      <c r="F312" s="12"/>
      <c r="G312" s="12"/>
      <c r="H312" s="12"/>
      <c r="I312" s="220">
        <f>SUM(I313:I323)</f>
        <v>55817647</v>
      </c>
      <c r="J312" s="79"/>
      <c r="K312" s="84">
        <v>1</v>
      </c>
    </row>
    <row r="313" spans="1:11" ht="26.85" customHeight="1">
      <c r="A313" s="28"/>
      <c r="B313" s="69"/>
      <c r="C313" s="70"/>
      <c r="D313" s="39"/>
      <c r="E313" s="41" t="s">
        <v>105</v>
      </c>
      <c r="F313" s="41"/>
      <c r="G313" s="41"/>
      <c r="H313" s="41"/>
      <c r="I313" s="221">
        <v>50942200</v>
      </c>
      <c r="J313" s="80"/>
      <c r="K313" s="84">
        <v>1</v>
      </c>
    </row>
    <row r="314" spans="1:11" ht="26.25" hidden="1" customHeight="1">
      <c r="A314" s="28"/>
      <c r="B314" s="69"/>
      <c r="C314" s="70"/>
      <c r="D314" s="39"/>
      <c r="E314" s="10" t="s">
        <v>106</v>
      </c>
      <c r="F314" s="10"/>
      <c r="G314" s="10"/>
      <c r="H314" s="10"/>
      <c r="I314" s="221">
        <v>200000</v>
      </c>
      <c r="J314" s="80"/>
    </row>
    <row r="315" spans="1:11" ht="26.25" hidden="1" customHeight="1">
      <c r="A315" s="28"/>
      <c r="B315" s="69"/>
      <c r="C315" s="70"/>
      <c r="D315" s="39"/>
      <c r="E315" s="10" t="s">
        <v>161</v>
      </c>
      <c r="F315" s="10"/>
      <c r="G315" s="10"/>
      <c r="H315" s="10"/>
      <c r="I315" s="221">
        <v>1000000</v>
      </c>
      <c r="J315" s="80"/>
    </row>
    <row r="316" spans="1:11" ht="26.25" hidden="1" customHeight="1">
      <c r="A316" s="28"/>
      <c r="B316" s="69"/>
      <c r="C316" s="70"/>
      <c r="D316" s="39"/>
      <c r="E316" s="257" t="s">
        <v>357</v>
      </c>
      <c r="F316" s="10"/>
      <c r="G316" s="10"/>
      <c r="H316" s="10"/>
      <c r="I316" s="221">
        <v>50000</v>
      </c>
      <c r="J316" s="80"/>
    </row>
    <row r="317" spans="1:11" ht="26.25" hidden="1" customHeight="1">
      <c r="A317" s="28"/>
      <c r="B317" s="69"/>
      <c r="C317" s="70"/>
      <c r="D317" s="39"/>
      <c r="E317" s="10" t="s">
        <v>162</v>
      </c>
      <c r="F317" s="10"/>
      <c r="G317" s="10"/>
      <c r="H317" s="10"/>
      <c r="I317" s="221">
        <v>500000</v>
      </c>
      <c r="J317" s="80"/>
    </row>
    <row r="318" spans="1:11" ht="26.25" hidden="1" customHeight="1">
      <c r="A318" s="28"/>
      <c r="B318" s="69"/>
      <c r="C318" s="70"/>
      <c r="D318" s="39"/>
      <c r="E318" s="10" t="s">
        <v>163</v>
      </c>
      <c r="F318" s="10"/>
      <c r="G318" s="10"/>
      <c r="H318" s="10"/>
      <c r="I318" s="221">
        <v>500000</v>
      </c>
      <c r="J318" s="80"/>
    </row>
    <row r="319" spans="1:11" ht="41.45" hidden="1" customHeight="1">
      <c r="A319" s="28"/>
      <c r="B319" s="69"/>
      <c r="C319" s="70"/>
      <c r="D319" s="39"/>
      <c r="E319" s="10" t="s">
        <v>229</v>
      </c>
      <c r="F319" s="10"/>
      <c r="G319" s="10"/>
      <c r="H319" s="10"/>
      <c r="I319" s="221">
        <v>1625500</v>
      </c>
      <c r="J319" s="80"/>
    </row>
    <row r="320" spans="1:11" ht="26.25" hidden="1" customHeight="1">
      <c r="A320" s="28"/>
      <c r="B320" s="69"/>
      <c r="C320" s="70"/>
      <c r="D320" s="39"/>
      <c r="E320" s="10" t="s">
        <v>164</v>
      </c>
      <c r="F320" s="10"/>
      <c r="G320" s="10"/>
      <c r="H320" s="10"/>
      <c r="I320" s="221">
        <v>50000</v>
      </c>
      <c r="J320" s="80"/>
    </row>
    <row r="321" spans="1:11" ht="36" hidden="1" customHeight="1">
      <c r="A321" s="28"/>
      <c r="B321" s="69"/>
      <c r="C321" s="70"/>
      <c r="D321" s="39"/>
      <c r="E321" s="10" t="s">
        <v>399</v>
      </c>
      <c r="F321" s="10"/>
      <c r="G321" s="10"/>
      <c r="H321" s="10"/>
      <c r="I321" s="221">
        <v>450000</v>
      </c>
      <c r="J321" s="80"/>
    </row>
    <row r="322" spans="1:11" ht="35.65" hidden="1" customHeight="1">
      <c r="A322" s="28"/>
      <c r="B322" s="69"/>
      <c r="C322" s="70"/>
      <c r="D322" s="39"/>
      <c r="E322" s="10" t="s">
        <v>338</v>
      </c>
      <c r="F322" s="10"/>
      <c r="G322" s="10"/>
      <c r="H322" s="10"/>
      <c r="I322" s="221">
        <v>249947</v>
      </c>
      <c r="J322" s="80"/>
    </row>
    <row r="323" spans="1:11" ht="39.4" hidden="1" customHeight="1">
      <c r="A323" s="28"/>
      <c r="B323" s="69"/>
      <c r="C323" s="70"/>
      <c r="D323" s="39"/>
      <c r="E323" s="10" t="s">
        <v>171</v>
      </c>
      <c r="F323" s="10"/>
      <c r="G323" s="10"/>
      <c r="H323" s="10"/>
      <c r="I323" s="221">
        <v>250000</v>
      </c>
      <c r="J323" s="80"/>
    </row>
    <row r="324" spans="1:11" ht="8.65" customHeight="1">
      <c r="A324" s="27"/>
      <c r="B324" s="68"/>
      <c r="C324" s="68"/>
      <c r="D324" s="17"/>
      <c r="E324" s="17"/>
      <c r="F324" s="17"/>
      <c r="G324" s="17"/>
      <c r="H324" s="17"/>
      <c r="I324" s="221"/>
      <c r="J324" s="80"/>
      <c r="K324" s="84">
        <v>1</v>
      </c>
    </row>
    <row r="325" spans="1:11" ht="37.5">
      <c r="A325" s="85" t="s">
        <v>99</v>
      </c>
      <c r="B325" s="88">
        <v>7670</v>
      </c>
      <c r="C325" s="89" t="s">
        <v>73</v>
      </c>
      <c r="D325" s="86" t="s">
        <v>100</v>
      </c>
      <c r="E325" s="41"/>
      <c r="F325" s="41"/>
      <c r="G325" s="41"/>
      <c r="H325" s="41"/>
      <c r="I325" s="220">
        <f>SUM(I326:I346)</f>
        <v>110373500</v>
      </c>
      <c r="J325" s="79"/>
      <c r="K325" s="84">
        <v>1</v>
      </c>
    </row>
    <row r="326" spans="1:11" ht="54.4" hidden="1" customHeight="1">
      <c r="A326" s="28"/>
      <c r="B326" s="69"/>
      <c r="C326" s="70"/>
      <c r="D326" s="39"/>
      <c r="E326" s="87" t="s">
        <v>187</v>
      </c>
      <c r="F326" s="87"/>
      <c r="G326" s="87"/>
      <c r="H326" s="87"/>
      <c r="I326" s="221">
        <v>48000000</v>
      </c>
      <c r="J326" s="162"/>
    </row>
    <row r="327" spans="1:11" ht="54.4" hidden="1" customHeight="1">
      <c r="A327" s="28"/>
      <c r="B327" s="69"/>
      <c r="C327" s="70"/>
      <c r="D327" s="39"/>
      <c r="E327" s="87" t="s">
        <v>201</v>
      </c>
      <c r="F327" s="87"/>
      <c r="G327" s="87"/>
      <c r="H327" s="87"/>
      <c r="I327" s="221">
        <v>2900000</v>
      </c>
      <c r="J327" s="162"/>
    </row>
    <row r="328" spans="1:11" ht="37.15" hidden="1" customHeight="1">
      <c r="A328" s="28"/>
      <c r="B328" s="69"/>
      <c r="C328" s="70"/>
      <c r="D328" s="39"/>
      <c r="E328" s="87" t="s">
        <v>202</v>
      </c>
      <c r="F328" s="87"/>
      <c r="G328" s="87"/>
      <c r="H328" s="87"/>
      <c r="I328" s="221">
        <v>1373484</v>
      </c>
      <c r="J328" s="162"/>
    </row>
    <row r="329" spans="1:11" ht="37.35" hidden="1" customHeight="1">
      <c r="A329" s="28"/>
      <c r="B329" s="69"/>
      <c r="C329" s="70"/>
      <c r="D329" s="39"/>
      <c r="E329" s="187" t="s">
        <v>203</v>
      </c>
      <c r="F329" s="87"/>
      <c r="G329" s="87"/>
      <c r="H329" s="87"/>
      <c r="I329" s="221">
        <v>637800</v>
      </c>
      <c r="J329" s="162"/>
    </row>
    <row r="330" spans="1:11" ht="59.45" hidden="1" customHeight="1">
      <c r="A330" s="28"/>
      <c r="B330" s="69"/>
      <c r="C330" s="70"/>
      <c r="D330" s="39"/>
      <c r="E330" s="200" t="s">
        <v>267</v>
      </c>
      <c r="F330" s="87"/>
      <c r="G330" s="87"/>
      <c r="H330" s="87"/>
      <c r="I330" s="221">
        <v>651582</v>
      </c>
      <c r="J330" s="162"/>
    </row>
    <row r="331" spans="1:11" ht="36.6" hidden="1" customHeight="1">
      <c r="A331" s="28"/>
      <c r="B331" s="69"/>
      <c r="C331" s="70"/>
      <c r="D331" s="39"/>
      <c r="E331" s="187" t="s">
        <v>204</v>
      </c>
      <c r="F331" s="87"/>
      <c r="G331" s="87"/>
      <c r="H331" s="87"/>
      <c r="I331" s="221">
        <v>4000000</v>
      </c>
      <c r="J331" s="162"/>
    </row>
    <row r="332" spans="1:11" ht="36.6" hidden="1" customHeight="1">
      <c r="A332" s="28"/>
      <c r="B332" s="69"/>
      <c r="C332" s="70"/>
      <c r="D332" s="39"/>
      <c r="E332" s="87" t="s">
        <v>205</v>
      </c>
      <c r="F332" s="87"/>
      <c r="G332" s="87"/>
      <c r="H332" s="87"/>
      <c r="I332" s="221">
        <v>86200</v>
      </c>
      <c r="J332" s="162"/>
    </row>
    <row r="333" spans="1:11" ht="42" hidden="1" customHeight="1">
      <c r="A333" s="28"/>
      <c r="B333" s="69"/>
      <c r="C333" s="70"/>
      <c r="D333" s="39"/>
      <c r="E333" s="107" t="s">
        <v>268</v>
      </c>
      <c r="F333" s="87"/>
      <c r="G333" s="87"/>
      <c r="H333" s="87"/>
      <c r="I333" s="221">
        <v>750934</v>
      </c>
      <c r="J333" s="162"/>
    </row>
    <row r="334" spans="1:11" ht="36.6" hidden="1" customHeight="1">
      <c r="A334" s="28"/>
      <c r="B334" s="69"/>
      <c r="C334" s="70"/>
      <c r="D334" s="39"/>
      <c r="E334" s="87" t="s">
        <v>227</v>
      </c>
      <c r="F334" s="87"/>
      <c r="G334" s="87"/>
      <c r="H334" s="87"/>
      <c r="I334" s="221">
        <v>31080000</v>
      </c>
      <c r="J334" s="162"/>
    </row>
    <row r="335" spans="1:11" ht="36.6" hidden="1" customHeight="1">
      <c r="A335" s="28"/>
      <c r="B335" s="69"/>
      <c r="C335" s="70"/>
      <c r="D335" s="39"/>
      <c r="E335" s="10" t="s">
        <v>269</v>
      </c>
      <c r="F335" s="87"/>
      <c r="G335" s="87"/>
      <c r="H335" s="87"/>
      <c r="I335" s="221">
        <v>1400000</v>
      </c>
      <c r="J335" s="162"/>
    </row>
    <row r="336" spans="1:11" ht="36.6" hidden="1" customHeight="1">
      <c r="A336" s="28"/>
      <c r="B336" s="69"/>
      <c r="C336" s="70"/>
      <c r="D336" s="39"/>
      <c r="E336" s="10" t="s">
        <v>270</v>
      </c>
      <c r="F336" s="87"/>
      <c r="G336" s="87"/>
      <c r="H336" s="87"/>
      <c r="I336" s="221">
        <v>1005000</v>
      </c>
      <c r="J336" s="162"/>
    </row>
    <row r="337" spans="1:11" ht="36.6" customHeight="1">
      <c r="A337" s="28"/>
      <c r="B337" s="69"/>
      <c r="C337" s="70"/>
      <c r="D337" s="39"/>
      <c r="E337" s="107" t="s">
        <v>271</v>
      </c>
      <c r="F337" s="87"/>
      <c r="G337" s="87"/>
      <c r="H337" s="87"/>
      <c r="I337" s="221">
        <v>7277700</v>
      </c>
      <c r="J337" s="162"/>
      <c r="K337" s="84">
        <v>1</v>
      </c>
    </row>
    <row r="338" spans="1:11" ht="36.6" customHeight="1">
      <c r="A338" s="28"/>
      <c r="B338" s="69"/>
      <c r="C338" s="70"/>
      <c r="D338" s="39"/>
      <c r="E338" s="10" t="s">
        <v>272</v>
      </c>
      <c r="F338" s="87"/>
      <c r="G338" s="87"/>
      <c r="H338" s="87"/>
      <c r="I338" s="221">
        <v>4070000</v>
      </c>
      <c r="J338" s="162"/>
      <c r="K338" s="84">
        <v>1</v>
      </c>
    </row>
    <row r="339" spans="1:11" ht="29.1" hidden="1" customHeight="1">
      <c r="A339" s="28"/>
      <c r="B339" s="69"/>
      <c r="C339" s="70"/>
      <c r="D339" s="39"/>
      <c r="E339" s="118" t="s">
        <v>206</v>
      </c>
      <c r="F339" s="87"/>
      <c r="G339" s="87"/>
      <c r="H339" s="87"/>
      <c r="I339" s="221">
        <v>800</v>
      </c>
      <c r="J339" s="162"/>
    </row>
    <row r="340" spans="1:11" ht="27.6" hidden="1" customHeight="1">
      <c r="A340" s="28"/>
      <c r="B340" s="69"/>
      <c r="C340" s="70"/>
      <c r="D340" s="39"/>
      <c r="E340" s="188" t="s">
        <v>207</v>
      </c>
      <c r="F340" s="87"/>
      <c r="G340" s="87"/>
      <c r="H340" s="87"/>
      <c r="I340" s="221">
        <v>400000</v>
      </c>
      <c r="J340" s="162"/>
    </row>
    <row r="341" spans="1:11" ht="42" hidden="1" customHeight="1">
      <c r="A341" s="28"/>
      <c r="B341" s="69"/>
      <c r="C341" s="70"/>
      <c r="D341" s="39"/>
      <c r="E341" s="47" t="s">
        <v>115</v>
      </c>
      <c r="F341" s="47"/>
      <c r="G341" s="47"/>
      <c r="H341" s="47"/>
      <c r="I341" s="221">
        <v>1000000</v>
      </c>
      <c r="J341" s="80"/>
    </row>
    <row r="342" spans="1:11" ht="32.1" hidden="1" customHeight="1">
      <c r="A342" s="28"/>
      <c r="B342" s="69"/>
      <c r="C342" s="70"/>
      <c r="D342" s="39"/>
      <c r="E342" s="47" t="s">
        <v>285</v>
      </c>
      <c r="F342" s="47"/>
      <c r="G342" s="47"/>
      <c r="H342" s="47"/>
      <c r="I342" s="221">
        <v>1500000</v>
      </c>
      <c r="J342" s="80"/>
    </row>
    <row r="343" spans="1:11" ht="32.1" hidden="1" customHeight="1">
      <c r="A343" s="28"/>
      <c r="B343" s="69"/>
      <c r="C343" s="70"/>
      <c r="D343" s="39"/>
      <c r="E343" s="107" t="s">
        <v>389</v>
      </c>
      <c r="F343" s="47"/>
      <c r="G343" s="47"/>
      <c r="H343" s="47"/>
      <c r="I343" s="221">
        <v>2600000</v>
      </c>
      <c r="J343" s="80"/>
    </row>
    <row r="344" spans="1:11" ht="58.5" hidden="1" customHeight="1">
      <c r="A344" s="28"/>
      <c r="B344" s="69"/>
      <c r="C344" s="70"/>
      <c r="D344" s="39"/>
      <c r="E344" s="107" t="s">
        <v>418</v>
      </c>
      <c r="F344" s="47"/>
      <c r="G344" s="47"/>
      <c r="H344" s="47"/>
      <c r="I344" s="221">
        <v>1000000</v>
      </c>
      <c r="J344" s="80"/>
    </row>
    <row r="345" spans="1:11" ht="37.5" hidden="1" customHeight="1">
      <c r="A345" s="28"/>
      <c r="B345" s="69"/>
      <c r="C345" s="70"/>
      <c r="D345" s="39"/>
      <c r="E345" s="107" t="s">
        <v>419</v>
      </c>
      <c r="F345" s="47"/>
      <c r="G345" s="47"/>
      <c r="H345" s="47"/>
      <c r="I345" s="221">
        <v>40000</v>
      </c>
      <c r="J345" s="80"/>
    </row>
    <row r="346" spans="1:11" ht="30" hidden="1" customHeight="1">
      <c r="A346" s="28"/>
      <c r="B346" s="69"/>
      <c r="C346" s="70"/>
      <c r="D346" s="39"/>
      <c r="E346" s="47" t="s">
        <v>107</v>
      </c>
      <c r="F346" s="47"/>
      <c r="G346" s="47"/>
      <c r="H346" s="47"/>
      <c r="I346" s="221">
        <v>600000</v>
      </c>
      <c r="J346" s="80"/>
    </row>
    <row r="347" spans="1:11" ht="7.15" customHeight="1">
      <c r="A347" s="28"/>
      <c r="B347" s="69"/>
      <c r="C347" s="70"/>
      <c r="D347" s="39"/>
      <c r="E347" s="47"/>
      <c r="F347" s="47"/>
      <c r="G347" s="47"/>
      <c r="H347" s="47"/>
      <c r="I347" s="221"/>
      <c r="J347" s="80"/>
      <c r="K347" s="84">
        <v>1</v>
      </c>
    </row>
    <row r="348" spans="1:11" ht="41.45" hidden="1" customHeight="1">
      <c r="A348" s="201" t="s">
        <v>273</v>
      </c>
      <c r="B348" s="54">
        <v>8030</v>
      </c>
      <c r="C348" s="241" t="s">
        <v>274</v>
      </c>
      <c r="D348" s="242" t="s">
        <v>275</v>
      </c>
      <c r="E348" s="47"/>
      <c r="F348" s="47"/>
      <c r="G348" s="47"/>
      <c r="H348" s="47"/>
      <c r="I348" s="220">
        <f>I349</f>
        <v>15000</v>
      </c>
      <c r="J348" s="80"/>
    </row>
    <row r="349" spans="1:11" ht="94.15" hidden="1" customHeight="1">
      <c r="A349" s="28"/>
      <c r="B349" s="69"/>
      <c r="C349" s="71"/>
      <c r="D349" s="39"/>
      <c r="E349" s="41" t="s">
        <v>276</v>
      </c>
      <c r="F349" s="47"/>
      <c r="G349" s="47"/>
      <c r="H349" s="47"/>
      <c r="I349" s="221">
        <v>15000</v>
      </c>
      <c r="J349" s="80"/>
    </row>
    <row r="350" spans="1:11" ht="9.1999999999999993" hidden="1" customHeight="1">
      <c r="A350" s="27"/>
      <c r="B350" s="68"/>
      <c r="C350" s="68"/>
      <c r="D350" s="17"/>
      <c r="E350" s="17"/>
      <c r="F350" s="17"/>
      <c r="G350" s="17"/>
      <c r="H350" s="17"/>
      <c r="I350" s="221"/>
      <c r="J350" s="80"/>
    </row>
    <row r="351" spans="1:11" ht="66" hidden="1" customHeight="1">
      <c r="A351" s="201" t="s">
        <v>384</v>
      </c>
      <c r="B351" s="54">
        <v>8741</v>
      </c>
      <c r="C351" s="241" t="s">
        <v>33</v>
      </c>
      <c r="D351" s="190" t="s">
        <v>385</v>
      </c>
      <c r="E351" s="41"/>
      <c r="F351" s="17"/>
      <c r="G351" s="17"/>
      <c r="H351" s="17"/>
      <c r="I351" s="220">
        <f>I352</f>
        <v>40232</v>
      </c>
      <c r="J351" s="80"/>
    </row>
    <row r="352" spans="1:11" ht="39.75" hidden="1" customHeight="1">
      <c r="A352" s="201"/>
      <c r="B352" s="69"/>
      <c r="C352" s="70"/>
      <c r="D352" s="39"/>
      <c r="E352" s="41" t="s">
        <v>386</v>
      </c>
      <c r="F352" s="17"/>
      <c r="G352" s="17"/>
      <c r="H352" s="17"/>
      <c r="I352" s="221">
        <v>40232</v>
      </c>
      <c r="J352" s="80"/>
    </row>
    <row r="353" spans="1:10" ht="9.1999999999999993" hidden="1" customHeight="1">
      <c r="A353" s="27"/>
      <c r="B353" s="68"/>
      <c r="C353" s="68"/>
      <c r="D353" s="17"/>
      <c r="E353" s="17"/>
      <c r="F353" s="17"/>
      <c r="G353" s="17"/>
      <c r="H353" s="17"/>
      <c r="I353" s="221"/>
      <c r="J353" s="80"/>
    </row>
    <row r="354" spans="1:10" ht="26.25" hidden="1" customHeight="1">
      <c r="A354" s="139">
        <v>1400000</v>
      </c>
      <c r="B354" s="143"/>
      <c r="C354" s="144"/>
      <c r="D354" s="138" t="s">
        <v>74</v>
      </c>
      <c r="E354" s="145"/>
      <c r="F354" s="145"/>
      <c r="G354" s="145"/>
      <c r="H354" s="145"/>
      <c r="I354" s="219">
        <f>I355</f>
        <v>7260200</v>
      </c>
      <c r="J354" s="128"/>
    </row>
    <row r="355" spans="1:10" ht="26.25" hidden="1" customHeight="1">
      <c r="A355" s="33">
        <v>1410000</v>
      </c>
      <c r="B355" s="69"/>
      <c r="C355" s="71"/>
      <c r="D355" s="30" t="s">
        <v>75</v>
      </c>
      <c r="E355" s="44"/>
      <c r="F355" s="44"/>
      <c r="G355" s="44"/>
      <c r="H355" s="44"/>
      <c r="I355" s="220">
        <f>I357+I360</f>
        <v>7260200</v>
      </c>
      <c r="J355" s="79"/>
    </row>
    <row r="356" spans="1:10" ht="7.15" hidden="1" customHeight="1">
      <c r="A356" s="28"/>
      <c r="B356" s="69"/>
      <c r="C356" s="71"/>
      <c r="D356" s="39"/>
      <c r="E356" s="44"/>
      <c r="F356" s="44"/>
      <c r="G356" s="44"/>
      <c r="H356" s="44"/>
      <c r="I356" s="221"/>
      <c r="J356" s="80"/>
    </row>
    <row r="357" spans="1:10" ht="57.75" hidden="1" customHeight="1">
      <c r="A357" s="28" t="s">
        <v>76</v>
      </c>
      <c r="B357" s="50" t="s">
        <v>27</v>
      </c>
      <c r="C357" s="50" t="s">
        <v>6</v>
      </c>
      <c r="D357" s="11" t="s">
        <v>213</v>
      </c>
      <c r="E357" s="45"/>
      <c r="F357" s="45"/>
      <c r="G357" s="45"/>
      <c r="H357" s="45"/>
      <c r="I357" s="220">
        <f>SUM(I358:I358)</f>
        <v>3410200</v>
      </c>
      <c r="J357" s="79"/>
    </row>
    <row r="358" spans="1:10" ht="26.25" hidden="1" customHeight="1">
      <c r="A358" s="28"/>
      <c r="B358" s="50"/>
      <c r="C358" s="50"/>
      <c r="D358" s="19"/>
      <c r="E358" s="26" t="s">
        <v>117</v>
      </c>
      <c r="F358" s="166"/>
      <c r="G358" s="166"/>
      <c r="H358" s="46"/>
      <c r="I358" s="221">
        <v>3410200</v>
      </c>
      <c r="J358" s="161"/>
    </row>
    <row r="359" spans="1:10" ht="7.9" hidden="1" customHeight="1">
      <c r="A359" s="28"/>
      <c r="B359" s="50"/>
      <c r="C359" s="50"/>
      <c r="D359" s="19"/>
      <c r="E359" s="46"/>
      <c r="F359" s="46"/>
      <c r="G359" s="46"/>
      <c r="H359" s="46"/>
      <c r="I359" s="221"/>
      <c r="J359" s="80"/>
    </row>
    <row r="360" spans="1:10" ht="38.1" hidden="1" customHeight="1">
      <c r="A360" s="28" t="s">
        <v>122</v>
      </c>
      <c r="B360" s="50" t="s">
        <v>123</v>
      </c>
      <c r="C360" s="50" t="s">
        <v>73</v>
      </c>
      <c r="D360" s="116" t="s">
        <v>83</v>
      </c>
      <c r="E360" s="46"/>
      <c r="F360" s="46"/>
      <c r="G360" s="46"/>
      <c r="H360" s="46"/>
      <c r="I360" s="220">
        <f>SUM(I361:I364)</f>
        <v>3850000</v>
      </c>
      <c r="J360" s="79"/>
    </row>
    <row r="361" spans="1:10" ht="70.5" hidden="1" customHeight="1">
      <c r="A361" s="28"/>
      <c r="B361" s="50"/>
      <c r="C361" s="50"/>
      <c r="D361" s="19"/>
      <c r="E361" s="46" t="s">
        <v>217</v>
      </c>
      <c r="F361" s="46"/>
      <c r="G361" s="46"/>
      <c r="H361" s="46"/>
      <c r="I361" s="221">
        <v>1300000</v>
      </c>
      <c r="J361" s="161"/>
    </row>
    <row r="362" spans="1:10" ht="36.6" hidden="1" customHeight="1">
      <c r="A362" s="28"/>
      <c r="B362" s="50"/>
      <c r="C362" s="50"/>
      <c r="D362" s="19"/>
      <c r="E362" s="46" t="s">
        <v>278</v>
      </c>
      <c r="F362" s="46"/>
      <c r="G362" s="46"/>
      <c r="H362" s="46"/>
      <c r="I362" s="221">
        <v>50000</v>
      </c>
      <c r="J362" s="161"/>
    </row>
    <row r="363" spans="1:10" ht="75.75" hidden="1" customHeight="1">
      <c r="A363" s="28"/>
      <c r="B363" s="50"/>
      <c r="C363" s="50"/>
      <c r="D363" s="19"/>
      <c r="E363" s="46" t="s">
        <v>401</v>
      </c>
      <c r="F363" s="46"/>
      <c r="G363" s="46"/>
      <c r="H363" s="46"/>
      <c r="I363" s="221">
        <v>1500000</v>
      </c>
      <c r="J363" s="161"/>
    </row>
    <row r="364" spans="1:10" ht="55.15" hidden="1" customHeight="1">
      <c r="A364" s="28"/>
      <c r="B364" s="50"/>
      <c r="C364" s="50"/>
      <c r="D364" s="19"/>
      <c r="E364" s="46" t="s">
        <v>150</v>
      </c>
      <c r="F364" s="46"/>
      <c r="G364" s="46"/>
      <c r="H364" s="46"/>
      <c r="I364" s="221">
        <v>1000000</v>
      </c>
      <c r="J364" s="161"/>
    </row>
    <row r="365" spans="1:10" ht="8.65" hidden="1" customHeight="1">
      <c r="A365" s="27"/>
      <c r="B365" s="68"/>
      <c r="C365" s="68"/>
      <c r="D365" s="17"/>
      <c r="E365" s="17"/>
      <c r="F365" s="17"/>
      <c r="G365" s="17"/>
      <c r="H365" s="17"/>
      <c r="I365" s="221"/>
      <c r="J365" s="80"/>
    </row>
    <row r="366" spans="1:10" ht="26.85" hidden="1" customHeight="1">
      <c r="A366" s="124" t="s">
        <v>77</v>
      </c>
      <c r="B366" s="143"/>
      <c r="C366" s="144"/>
      <c r="D366" s="126" t="s">
        <v>78</v>
      </c>
      <c r="E366" s="129"/>
      <c r="F366" s="129"/>
      <c r="G366" s="129"/>
      <c r="H366" s="129"/>
      <c r="I366" s="219">
        <f>I367</f>
        <v>101595415</v>
      </c>
      <c r="J366" s="128"/>
    </row>
    <row r="367" spans="1:10" ht="25.15" hidden="1" customHeight="1">
      <c r="A367" s="28" t="s">
        <v>79</v>
      </c>
      <c r="B367" s="69"/>
      <c r="C367" s="71"/>
      <c r="D367" s="6" t="s">
        <v>78</v>
      </c>
      <c r="E367" s="17"/>
      <c r="F367" s="17"/>
      <c r="G367" s="17"/>
      <c r="H367" s="17"/>
      <c r="I367" s="220">
        <f>I376+I400+I405+I369+I389+I382+I372+I386+I397</f>
        <v>101595415</v>
      </c>
      <c r="J367" s="79"/>
    </row>
    <row r="368" spans="1:10" ht="9.1999999999999993" hidden="1" customHeight="1">
      <c r="A368" s="28"/>
      <c r="B368" s="69"/>
      <c r="C368" s="69"/>
      <c r="D368" s="6"/>
      <c r="E368" s="17"/>
      <c r="F368" s="17"/>
      <c r="G368" s="17"/>
      <c r="H368" s="17"/>
      <c r="I368" s="221"/>
      <c r="J368" s="80"/>
    </row>
    <row r="369" spans="1:10" ht="54" hidden="1" customHeight="1">
      <c r="A369" s="101" t="s">
        <v>101</v>
      </c>
      <c r="B369" s="102" t="s">
        <v>27</v>
      </c>
      <c r="C369" s="102" t="s">
        <v>6</v>
      </c>
      <c r="D369" s="184" t="s">
        <v>213</v>
      </c>
      <c r="E369" s="17"/>
      <c r="F369" s="17"/>
      <c r="G369" s="17"/>
      <c r="H369" s="17"/>
      <c r="I369" s="220">
        <f>I370</f>
        <v>30000</v>
      </c>
      <c r="J369" s="79"/>
    </row>
    <row r="370" spans="1:10" ht="28.15" hidden="1" customHeight="1">
      <c r="A370" s="28"/>
      <c r="B370" s="69"/>
      <c r="C370" s="69"/>
      <c r="D370" s="6"/>
      <c r="E370" s="103" t="s">
        <v>108</v>
      </c>
      <c r="F370" s="103"/>
      <c r="G370" s="103"/>
      <c r="H370" s="103"/>
      <c r="I370" s="221">
        <v>30000</v>
      </c>
      <c r="J370" s="80"/>
    </row>
    <row r="371" spans="1:10" ht="6.6" hidden="1" customHeight="1">
      <c r="A371" s="28"/>
      <c r="B371" s="69"/>
      <c r="C371" s="69"/>
      <c r="D371" s="6"/>
      <c r="E371" s="17"/>
      <c r="F371" s="17"/>
      <c r="G371" s="17"/>
      <c r="H371" s="17"/>
      <c r="I371" s="221"/>
      <c r="J371" s="80"/>
    </row>
    <row r="372" spans="1:10" ht="40.9" hidden="1" customHeight="1">
      <c r="A372" s="28" t="s">
        <v>233</v>
      </c>
      <c r="B372" s="102" t="s">
        <v>234</v>
      </c>
      <c r="C372" s="102" t="s">
        <v>17</v>
      </c>
      <c r="D372" s="191" t="s">
        <v>211</v>
      </c>
      <c r="E372" s="15"/>
      <c r="F372" s="17"/>
      <c r="G372" s="17"/>
      <c r="H372" s="17"/>
      <c r="I372" s="220">
        <f>SUM(I373:I374)</f>
        <v>9400000</v>
      </c>
      <c r="J372" s="80"/>
    </row>
    <row r="373" spans="1:10" ht="57" hidden="1" customHeight="1">
      <c r="A373" s="28"/>
      <c r="B373" s="69"/>
      <c r="C373" s="69"/>
      <c r="D373" s="6"/>
      <c r="E373" s="10" t="s">
        <v>218</v>
      </c>
      <c r="F373" s="17"/>
      <c r="G373" s="17"/>
      <c r="H373" s="17"/>
      <c r="I373" s="221">
        <v>7000000</v>
      </c>
      <c r="J373" s="80"/>
    </row>
    <row r="374" spans="1:10" ht="101.25" hidden="1" customHeight="1">
      <c r="A374" s="28"/>
      <c r="B374" s="69"/>
      <c r="C374" s="69"/>
      <c r="D374" s="6"/>
      <c r="E374" s="240" t="s">
        <v>316</v>
      </c>
      <c r="F374" s="17"/>
      <c r="G374" s="17"/>
      <c r="H374" s="17"/>
      <c r="I374" s="221">
        <v>2400000</v>
      </c>
      <c r="J374" s="80"/>
    </row>
    <row r="375" spans="1:10" ht="6.6" hidden="1" customHeight="1">
      <c r="A375" s="28"/>
      <c r="B375" s="69"/>
      <c r="C375" s="69"/>
      <c r="D375" s="6"/>
      <c r="E375" s="17"/>
      <c r="F375" s="17"/>
      <c r="G375" s="17"/>
      <c r="H375" s="17"/>
      <c r="I375" s="221"/>
      <c r="J375" s="80"/>
    </row>
    <row r="376" spans="1:10" ht="32.1" hidden="1" customHeight="1">
      <c r="A376" s="28" t="s">
        <v>80</v>
      </c>
      <c r="B376" s="60">
        <v>7321</v>
      </c>
      <c r="C376" s="50" t="s">
        <v>9</v>
      </c>
      <c r="D376" s="10" t="s">
        <v>81</v>
      </c>
      <c r="E376" s="14"/>
      <c r="F376" s="14"/>
      <c r="G376" s="14"/>
      <c r="H376" s="14"/>
      <c r="I376" s="220">
        <f>SUM(I377:I380)</f>
        <v>10349800</v>
      </c>
      <c r="J376" s="79"/>
    </row>
    <row r="377" spans="1:10" ht="27.4" hidden="1" customHeight="1">
      <c r="A377" s="27"/>
      <c r="B377" s="68"/>
      <c r="C377" s="68"/>
      <c r="D377" s="17"/>
      <c r="E377" s="81" t="s">
        <v>129</v>
      </c>
      <c r="F377" s="81"/>
      <c r="G377" s="81"/>
      <c r="H377" s="81"/>
      <c r="I377" s="221">
        <v>964800</v>
      </c>
      <c r="J377" s="80"/>
    </row>
    <row r="378" spans="1:10" ht="34.5" hidden="1" customHeight="1">
      <c r="A378" s="27"/>
      <c r="B378" s="68"/>
      <c r="C378" s="68"/>
      <c r="D378" s="17"/>
      <c r="E378" s="81" t="s">
        <v>176</v>
      </c>
      <c r="F378" s="81"/>
      <c r="G378" s="81"/>
      <c r="H378" s="81"/>
      <c r="I378" s="222">
        <v>810000</v>
      </c>
      <c r="J378" s="80"/>
    </row>
    <row r="379" spans="1:10" ht="78" hidden="1" customHeight="1">
      <c r="A379" s="27"/>
      <c r="B379" s="68"/>
      <c r="C379" s="68"/>
      <c r="D379" s="17"/>
      <c r="E379" s="10" t="s">
        <v>324</v>
      </c>
      <c r="F379" s="81"/>
      <c r="G379" s="81"/>
      <c r="H379" s="81"/>
      <c r="I379" s="222">
        <v>300000</v>
      </c>
      <c r="J379" s="80"/>
    </row>
    <row r="380" spans="1:10" ht="39.6" hidden="1" customHeight="1">
      <c r="A380" s="27"/>
      <c r="B380" s="68"/>
      <c r="C380" s="68"/>
      <c r="D380" s="17"/>
      <c r="E380" s="81" t="s">
        <v>177</v>
      </c>
      <c r="F380" s="81"/>
      <c r="G380" s="81"/>
      <c r="H380" s="81"/>
      <c r="I380" s="221">
        <v>8275000</v>
      </c>
      <c r="J380" s="80"/>
    </row>
    <row r="381" spans="1:10" ht="9.1999999999999993" hidden="1" customHeight="1">
      <c r="A381" s="27"/>
      <c r="B381" s="68"/>
      <c r="C381" s="68"/>
      <c r="D381" s="17"/>
      <c r="E381" s="14"/>
      <c r="F381" s="14"/>
      <c r="G381" s="14"/>
      <c r="H381" s="14"/>
      <c r="I381" s="221"/>
      <c r="J381" s="80"/>
    </row>
    <row r="382" spans="1:10" ht="34.5" hidden="1" customHeight="1">
      <c r="A382" s="28" t="s">
        <v>127</v>
      </c>
      <c r="B382" s="60">
        <v>7322</v>
      </c>
      <c r="C382" s="50" t="s">
        <v>9</v>
      </c>
      <c r="D382" s="155" t="s">
        <v>128</v>
      </c>
      <c r="E382" s="14"/>
      <c r="F382" s="14"/>
      <c r="G382" s="14"/>
      <c r="H382" s="14"/>
      <c r="I382" s="220">
        <f>SUM(I383:I384)</f>
        <v>19905100</v>
      </c>
      <c r="J382" s="79"/>
    </row>
    <row r="383" spans="1:10" ht="79.900000000000006" hidden="1" customHeight="1">
      <c r="A383" s="28"/>
      <c r="B383" s="60"/>
      <c r="C383" s="50"/>
      <c r="D383" s="155"/>
      <c r="E383" s="202" t="s">
        <v>277</v>
      </c>
      <c r="F383" s="14"/>
      <c r="G383" s="14"/>
      <c r="H383" s="14"/>
      <c r="I383" s="221">
        <v>1335000</v>
      </c>
      <c r="J383" s="79"/>
    </row>
    <row r="384" spans="1:10" ht="94.9" hidden="1" customHeight="1">
      <c r="A384" s="27"/>
      <c r="B384" s="68"/>
      <c r="C384" s="68"/>
      <c r="D384" s="17"/>
      <c r="E384" s="81" t="s">
        <v>235</v>
      </c>
      <c r="F384" s="81"/>
      <c r="G384" s="81"/>
      <c r="H384" s="14"/>
      <c r="I384" s="221">
        <v>18570100</v>
      </c>
      <c r="J384" s="80"/>
    </row>
    <row r="385" spans="1:10" ht="9.1999999999999993" hidden="1" customHeight="1">
      <c r="A385" s="27"/>
      <c r="B385" s="68"/>
      <c r="C385" s="68"/>
      <c r="D385" s="17"/>
      <c r="E385" s="14"/>
      <c r="F385" s="14"/>
      <c r="G385" s="14"/>
      <c r="H385" s="14"/>
      <c r="I385" s="221"/>
      <c r="J385" s="80"/>
    </row>
    <row r="386" spans="1:10" ht="38.25" hidden="1" customHeight="1">
      <c r="A386" s="28" t="s">
        <v>373</v>
      </c>
      <c r="B386" s="60">
        <v>7323</v>
      </c>
      <c r="C386" s="50" t="s">
        <v>9</v>
      </c>
      <c r="D386" s="10" t="s">
        <v>374</v>
      </c>
      <c r="E386" s="262"/>
      <c r="F386" s="157"/>
      <c r="G386" s="157"/>
      <c r="H386" s="157"/>
      <c r="I386" s="220">
        <f>I387</f>
        <v>165000</v>
      </c>
      <c r="J386" s="80"/>
    </row>
    <row r="387" spans="1:10" ht="57" hidden="1" customHeight="1">
      <c r="A387" s="28"/>
      <c r="B387" s="69"/>
      <c r="C387" s="69"/>
      <c r="D387" s="6"/>
      <c r="E387" s="10" t="s">
        <v>375</v>
      </c>
      <c r="F387" s="157"/>
      <c r="G387" s="157"/>
      <c r="H387" s="157"/>
      <c r="I387" s="221">
        <v>165000</v>
      </c>
      <c r="J387" s="80"/>
    </row>
    <row r="388" spans="1:10" ht="9.1999999999999993" hidden="1" customHeight="1">
      <c r="A388" s="27"/>
      <c r="B388" s="68"/>
      <c r="C388" s="68"/>
      <c r="D388" s="17"/>
      <c r="E388" s="157"/>
      <c r="F388" s="157"/>
      <c r="G388" s="157"/>
      <c r="H388" s="157"/>
      <c r="I388" s="221"/>
      <c r="J388" s="80"/>
    </row>
    <row r="389" spans="1:10" ht="24.95" hidden="1" customHeight="1">
      <c r="A389" s="28" t="s">
        <v>167</v>
      </c>
      <c r="B389" s="60">
        <v>7324</v>
      </c>
      <c r="C389" s="50" t="s">
        <v>9</v>
      </c>
      <c r="D389" s="261" t="s">
        <v>168</v>
      </c>
      <c r="E389" s="157"/>
      <c r="F389" s="157"/>
      <c r="G389" s="157"/>
      <c r="H389" s="157"/>
      <c r="I389" s="220">
        <f>SUM(I390:I395)</f>
        <v>688000</v>
      </c>
      <c r="J389" s="80"/>
    </row>
    <row r="390" spans="1:10" ht="55.15" hidden="1" customHeight="1">
      <c r="A390" s="171"/>
      <c r="B390" s="68"/>
      <c r="C390" s="68"/>
      <c r="D390" s="17"/>
      <c r="E390" s="178" t="s">
        <v>182</v>
      </c>
      <c r="F390" s="157"/>
      <c r="G390" s="157"/>
      <c r="H390" s="157"/>
      <c r="I390" s="221">
        <v>200000</v>
      </c>
      <c r="J390" s="80"/>
    </row>
    <row r="391" spans="1:10" ht="36" hidden="1" customHeight="1">
      <c r="A391" s="171"/>
      <c r="B391" s="172"/>
      <c r="C391" s="172"/>
      <c r="D391" s="17"/>
      <c r="E391" s="81" t="s">
        <v>185</v>
      </c>
      <c r="F391" s="17"/>
      <c r="G391" s="17"/>
      <c r="H391" s="17"/>
      <c r="I391" s="221">
        <v>52000</v>
      </c>
      <c r="J391" s="80"/>
    </row>
    <row r="392" spans="1:10" ht="36" hidden="1" customHeight="1">
      <c r="A392" s="171"/>
      <c r="B392" s="172"/>
      <c r="C392" s="172"/>
      <c r="D392" s="17"/>
      <c r="E392" s="81" t="s">
        <v>195</v>
      </c>
      <c r="F392" s="17"/>
      <c r="G392" s="17"/>
      <c r="H392" s="17"/>
      <c r="I392" s="221">
        <v>100000</v>
      </c>
      <c r="J392" s="80"/>
    </row>
    <row r="393" spans="1:10" ht="56.1" hidden="1" customHeight="1">
      <c r="A393" s="171"/>
      <c r="B393" s="172"/>
      <c r="C393" s="172"/>
      <c r="D393" s="17"/>
      <c r="E393" s="178" t="s">
        <v>183</v>
      </c>
      <c r="F393" s="157"/>
      <c r="G393" s="157"/>
      <c r="H393" s="157"/>
      <c r="I393" s="221">
        <v>15000</v>
      </c>
      <c r="J393" s="80"/>
    </row>
    <row r="394" spans="1:10" ht="37.5" hidden="1" customHeight="1">
      <c r="A394" s="171"/>
      <c r="B394" s="172"/>
      <c r="C394" s="172"/>
      <c r="D394" s="17"/>
      <c r="E394" s="246" t="s">
        <v>344</v>
      </c>
      <c r="F394" s="157"/>
      <c r="G394" s="157"/>
      <c r="H394" s="157"/>
      <c r="I394" s="221">
        <v>285000</v>
      </c>
      <c r="J394" s="80"/>
    </row>
    <row r="395" spans="1:10" ht="42.75" hidden="1" customHeight="1">
      <c r="A395" s="171"/>
      <c r="B395" s="172"/>
      <c r="C395" s="172"/>
      <c r="D395" s="17"/>
      <c r="E395" s="178" t="s">
        <v>184</v>
      </c>
      <c r="F395" s="157"/>
      <c r="G395" s="157"/>
      <c r="H395" s="157"/>
      <c r="I395" s="221">
        <v>36000</v>
      </c>
      <c r="J395" s="80"/>
    </row>
    <row r="396" spans="1:10" ht="9.1999999999999993" hidden="1" customHeight="1">
      <c r="A396" s="171"/>
      <c r="B396" s="172"/>
      <c r="C396" s="172"/>
      <c r="D396" s="17"/>
      <c r="E396" s="157"/>
      <c r="F396" s="157"/>
      <c r="G396" s="157"/>
      <c r="H396" s="157"/>
      <c r="I396" s="221"/>
      <c r="J396" s="80"/>
    </row>
    <row r="397" spans="1:10" ht="54.75" hidden="1" customHeight="1">
      <c r="A397" s="198">
        <v>1517363</v>
      </c>
      <c r="B397" s="196">
        <v>7363</v>
      </c>
      <c r="C397" s="197" t="s">
        <v>73</v>
      </c>
      <c r="D397" s="11" t="s">
        <v>265</v>
      </c>
      <c r="E397" s="264"/>
      <c r="F397" s="157"/>
      <c r="G397" s="157"/>
      <c r="H397" s="157"/>
      <c r="I397" s="220">
        <f>I398</f>
        <v>3276000</v>
      </c>
      <c r="J397" s="80"/>
    </row>
    <row r="398" spans="1:10" ht="95.25" hidden="1" customHeight="1">
      <c r="A398" s="265"/>
      <c r="B398" s="266"/>
      <c r="C398" s="266"/>
      <c r="D398" s="15"/>
      <c r="E398" s="11" t="s">
        <v>387</v>
      </c>
      <c r="F398" s="157"/>
      <c r="G398" s="157"/>
      <c r="H398" s="157"/>
      <c r="I398" s="221">
        <v>3276000</v>
      </c>
      <c r="J398" s="80"/>
    </row>
    <row r="399" spans="1:10" ht="9.1999999999999993" hidden="1" customHeight="1">
      <c r="A399" s="171"/>
      <c r="B399" s="172"/>
      <c r="C399" s="172"/>
      <c r="D399" s="17"/>
      <c r="E399" s="157"/>
      <c r="F399" s="157"/>
      <c r="G399" s="157"/>
      <c r="H399" s="157"/>
      <c r="I399" s="221"/>
      <c r="J399" s="80"/>
    </row>
    <row r="400" spans="1:10" ht="40.9" hidden="1" customHeight="1">
      <c r="A400" s="156" t="s">
        <v>82</v>
      </c>
      <c r="B400" s="92">
        <v>7370</v>
      </c>
      <c r="C400" s="93" t="s">
        <v>73</v>
      </c>
      <c r="D400" s="10" t="s">
        <v>83</v>
      </c>
      <c r="E400" s="157"/>
      <c r="F400" s="157"/>
      <c r="G400" s="157"/>
      <c r="H400" s="157"/>
      <c r="I400" s="220">
        <f>SUM(I401:I403)</f>
        <v>1170000</v>
      </c>
      <c r="J400" s="79"/>
    </row>
    <row r="401" spans="1:10" ht="75.95" hidden="1" customHeight="1">
      <c r="A401" s="156"/>
      <c r="B401" s="92"/>
      <c r="C401" s="93"/>
      <c r="D401" s="10"/>
      <c r="E401" s="107" t="s">
        <v>250</v>
      </c>
      <c r="F401" s="167"/>
      <c r="G401" s="167"/>
      <c r="H401" s="157"/>
      <c r="I401" s="221">
        <v>770000</v>
      </c>
      <c r="J401" s="161"/>
    </row>
    <row r="402" spans="1:10" ht="48.75" hidden="1" customHeight="1">
      <c r="A402" s="156"/>
      <c r="B402" s="92"/>
      <c r="C402" s="93"/>
      <c r="D402" s="10"/>
      <c r="E402" s="107" t="s">
        <v>391</v>
      </c>
      <c r="F402" s="167"/>
      <c r="G402" s="167"/>
      <c r="H402" s="157"/>
      <c r="I402" s="221">
        <v>100000</v>
      </c>
      <c r="J402" s="161"/>
    </row>
    <row r="403" spans="1:10" ht="39.75" hidden="1" customHeight="1">
      <c r="A403" s="27"/>
      <c r="B403" s="68"/>
      <c r="C403" s="68"/>
      <c r="D403" s="17"/>
      <c r="E403" s="107" t="s">
        <v>178</v>
      </c>
      <c r="F403" s="107"/>
      <c r="G403" s="107"/>
      <c r="H403" s="107"/>
      <c r="I403" s="222">
        <v>300000</v>
      </c>
      <c r="J403" s="164"/>
    </row>
    <row r="404" spans="1:10" ht="7.9" hidden="1" customHeight="1">
      <c r="A404" s="27"/>
      <c r="B404" s="68"/>
      <c r="C404" s="68"/>
      <c r="D404" s="17"/>
      <c r="E404" s="14"/>
      <c r="F404" s="14"/>
      <c r="G404" s="14"/>
      <c r="H404" s="14"/>
      <c r="I404" s="221"/>
      <c r="J404" s="80"/>
    </row>
    <row r="405" spans="1:10" ht="28.15" hidden="1" customHeight="1">
      <c r="A405" s="28" t="s">
        <v>84</v>
      </c>
      <c r="B405" s="54">
        <v>7640</v>
      </c>
      <c r="C405" s="55" t="s">
        <v>85</v>
      </c>
      <c r="D405" s="15" t="s">
        <v>86</v>
      </c>
      <c r="E405" s="14"/>
      <c r="F405" s="14"/>
      <c r="G405" s="14"/>
      <c r="H405" s="14"/>
      <c r="I405" s="220">
        <f>SUM(I406:I407)</f>
        <v>56611515</v>
      </c>
      <c r="J405" s="79"/>
    </row>
    <row r="406" spans="1:10" ht="37.5" hidden="1">
      <c r="A406" s="27"/>
      <c r="B406" s="68"/>
      <c r="C406" s="68"/>
      <c r="D406" s="17"/>
      <c r="E406" s="81" t="s">
        <v>98</v>
      </c>
      <c r="F406" s="81"/>
      <c r="G406" s="81"/>
      <c r="H406" s="81"/>
      <c r="I406" s="221">
        <v>15600000</v>
      </c>
      <c r="J406" s="80"/>
    </row>
    <row r="407" spans="1:10" ht="37.5" hidden="1">
      <c r="A407" s="27"/>
      <c r="B407" s="68"/>
      <c r="C407" s="68"/>
      <c r="D407" s="17"/>
      <c r="E407" s="107" t="s">
        <v>116</v>
      </c>
      <c r="F407" s="107"/>
      <c r="G407" s="107"/>
      <c r="H407" s="160"/>
      <c r="I407" s="221">
        <v>41011515</v>
      </c>
      <c r="J407" s="162"/>
    </row>
    <row r="408" spans="1:10" ht="7.9" hidden="1" customHeight="1">
      <c r="A408" s="27"/>
      <c r="B408" s="68"/>
      <c r="C408" s="68"/>
      <c r="D408" s="17"/>
      <c r="E408" s="14"/>
      <c r="F408" s="14"/>
      <c r="G408" s="14"/>
      <c r="H408" s="14"/>
      <c r="I408" s="221"/>
      <c r="J408" s="80"/>
    </row>
    <row r="409" spans="1:10" ht="38.85" hidden="1" customHeight="1">
      <c r="A409" s="139">
        <v>3400000</v>
      </c>
      <c r="B409" s="147"/>
      <c r="C409" s="147"/>
      <c r="D409" s="148" t="s">
        <v>90</v>
      </c>
      <c r="E409" s="129"/>
      <c r="F409" s="129"/>
      <c r="G409" s="129"/>
      <c r="H409" s="129"/>
      <c r="I409" s="219">
        <f>I410</f>
        <v>165000</v>
      </c>
      <c r="J409" s="128"/>
    </row>
    <row r="410" spans="1:10" ht="34.700000000000003" hidden="1" customHeight="1">
      <c r="A410" s="33">
        <v>3410000</v>
      </c>
      <c r="B410" s="74"/>
      <c r="C410" s="74"/>
      <c r="D410" s="48" t="s">
        <v>90</v>
      </c>
      <c r="E410" s="17"/>
      <c r="F410" s="17"/>
      <c r="G410" s="17"/>
      <c r="H410" s="17"/>
      <c r="I410" s="220">
        <f>I412</f>
        <v>165000</v>
      </c>
      <c r="J410" s="79"/>
    </row>
    <row r="411" spans="1:10" ht="11.1" hidden="1" customHeight="1">
      <c r="A411" s="28"/>
      <c r="B411" s="75"/>
      <c r="C411" s="75"/>
      <c r="D411" s="49"/>
      <c r="E411" s="17"/>
      <c r="F411" s="17"/>
      <c r="G411" s="17"/>
      <c r="H411" s="17"/>
      <c r="I411" s="221"/>
      <c r="J411" s="80"/>
    </row>
    <row r="412" spans="1:10" ht="51.75" hidden="1" customHeight="1">
      <c r="A412" s="28" t="s">
        <v>88</v>
      </c>
      <c r="B412" s="50" t="s">
        <v>27</v>
      </c>
      <c r="C412" s="50" t="s">
        <v>6</v>
      </c>
      <c r="D412" s="105" t="s">
        <v>213</v>
      </c>
      <c r="E412" s="17"/>
      <c r="F412" s="17"/>
      <c r="G412" s="17"/>
      <c r="H412" s="17"/>
      <c r="I412" s="220">
        <f>I413</f>
        <v>165000</v>
      </c>
      <c r="J412" s="79"/>
    </row>
    <row r="413" spans="1:10" ht="37.15" hidden="1" customHeight="1">
      <c r="A413" s="27"/>
      <c r="B413" s="68"/>
      <c r="C413" s="68"/>
      <c r="D413" s="17"/>
      <c r="E413" s="14" t="s">
        <v>91</v>
      </c>
      <c r="F413" s="14"/>
      <c r="G413" s="14"/>
      <c r="H413" s="14"/>
      <c r="I413" s="221">
        <v>165000</v>
      </c>
      <c r="J413" s="161"/>
    </row>
    <row r="414" spans="1:10" ht="10.5" hidden="1" customHeight="1">
      <c r="A414" s="27"/>
      <c r="B414" s="68"/>
      <c r="C414" s="68"/>
      <c r="D414" s="17"/>
      <c r="E414" s="17"/>
      <c r="F414" s="17"/>
      <c r="G414" s="17"/>
      <c r="H414" s="17"/>
      <c r="I414" s="221"/>
      <c r="J414" s="80"/>
    </row>
    <row r="415" spans="1:10" ht="38.1" hidden="1" customHeight="1">
      <c r="A415" s="139">
        <v>3700000</v>
      </c>
      <c r="B415" s="146"/>
      <c r="C415" s="146"/>
      <c r="D415" s="138" t="s">
        <v>251</v>
      </c>
      <c r="E415" s="129"/>
      <c r="F415" s="129"/>
      <c r="G415" s="129"/>
      <c r="H415" s="129"/>
      <c r="I415" s="219">
        <f>I416</f>
        <v>44000</v>
      </c>
      <c r="J415" s="128"/>
    </row>
    <row r="416" spans="1:10" ht="39.4" hidden="1" customHeight="1">
      <c r="A416" s="33">
        <v>3710000</v>
      </c>
      <c r="B416" s="72"/>
      <c r="C416" s="72"/>
      <c r="D416" s="30" t="s">
        <v>252</v>
      </c>
      <c r="E416" s="17"/>
      <c r="F416" s="17"/>
      <c r="G416" s="17"/>
      <c r="H416" s="17"/>
      <c r="I416" s="220">
        <f>I418</f>
        <v>44000</v>
      </c>
      <c r="J416" s="79"/>
    </row>
    <row r="417" spans="1:11" ht="8.65" hidden="1" customHeight="1">
      <c r="A417" s="28"/>
      <c r="B417" s="69"/>
      <c r="C417" s="73"/>
      <c r="D417" s="10"/>
      <c r="E417" s="17"/>
      <c r="F417" s="17"/>
      <c r="G417" s="17"/>
      <c r="H417" s="17"/>
      <c r="I417" s="221"/>
      <c r="J417" s="80"/>
    </row>
    <row r="418" spans="1:11" ht="55.5" hidden="1" customHeight="1">
      <c r="A418" s="28" t="s">
        <v>87</v>
      </c>
      <c r="B418" s="50" t="s">
        <v>27</v>
      </c>
      <c r="C418" s="50" t="s">
        <v>6</v>
      </c>
      <c r="D418" s="11" t="s">
        <v>213</v>
      </c>
      <c r="E418" s="17"/>
      <c r="F418" s="17"/>
      <c r="G418" s="17"/>
      <c r="H418" s="17"/>
      <c r="I418" s="220">
        <f>I419</f>
        <v>44000</v>
      </c>
      <c r="J418" s="79"/>
    </row>
    <row r="419" spans="1:11" ht="30.4" hidden="1" customHeight="1">
      <c r="A419" s="27"/>
      <c r="B419" s="68"/>
      <c r="C419" s="68"/>
      <c r="D419" s="17"/>
      <c r="E419" s="24" t="s">
        <v>109</v>
      </c>
      <c r="F419" s="24"/>
      <c r="G419" s="24"/>
      <c r="H419" s="24"/>
      <c r="I419" s="221">
        <v>44000</v>
      </c>
      <c r="J419" s="80"/>
    </row>
    <row r="420" spans="1:11" ht="13.15" hidden="1" customHeight="1">
      <c r="A420" s="27"/>
      <c r="B420" s="68"/>
      <c r="C420" s="68"/>
      <c r="D420" s="17"/>
      <c r="E420" s="17"/>
      <c r="F420" s="17"/>
      <c r="G420" s="17"/>
      <c r="H420" s="17"/>
      <c r="I420" s="221"/>
      <c r="J420" s="80"/>
    </row>
    <row r="421" spans="1:11" ht="25.5" customHeight="1">
      <c r="A421" s="27"/>
      <c r="B421" s="17"/>
      <c r="C421" s="17"/>
      <c r="D421" s="17"/>
      <c r="E421" s="18" t="s">
        <v>89</v>
      </c>
      <c r="F421" s="18"/>
      <c r="G421" s="18"/>
      <c r="H421" s="18"/>
      <c r="I421" s="220">
        <f>I13+I51+I140+I160+I181+I187+I211+I230+I354+I366+I409+I415+I83</f>
        <v>462334742.90000004</v>
      </c>
      <c r="J421" s="79"/>
      <c r="K421" s="84">
        <v>1</v>
      </c>
    </row>
    <row r="422" spans="1:11" ht="29.45" customHeight="1">
      <c r="A422" s="13"/>
      <c r="B422" s="13"/>
      <c r="C422" s="13"/>
      <c r="D422" s="13"/>
      <c r="E422" s="13"/>
      <c r="F422" s="13"/>
      <c r="G422" s="13"/>
      <c r="H422" s="13"/>
      <c r="I422" s="225"/>
      <c r="J422" s="23"/>
      <c r="K422" s="84">
        <v>1</v>
      </c>
    </row>
    <row r="423" spans="1:11" ht="27" customHeight="1">
      <c r="A423" s="13"/>
      <c r="B423" s="13"/>
      <c r="C423" s="13"/>
      <c r="D423" s="13"/>
      <c r="E423" s="13"/>
      <c r="F423" s="13"/>
      <c r="G423" s="13"/>
      <c r="H423" s="13"/>
      <c r="I423" s="225"/>
      <c r="J423" s="23"/>
      <c r="K423" s="84">
        <v>1</v>
      </c>
    </row>
    <row r="424" spans="1:11" s="153" customFormat="1" ht="46.15" customHeight="1">
      <c r="A424" s="274" t="s">
        <v>320</v>
      </c>
      <c r="B424" s="274"/>
      <c r="C424" s="274"/>
      <c r="D424" s="274"/>
      <c r="E424" s="149"/>
      <c r="F424" s="149"/>
      <c r="G424" s="149"/>
      <c r="H424" s="150" t="s">
        <v>321</v>
      </c>
      <c r="I424" s="150"/>
      <c r="J424" s="151"/>
      <c r="K424" s="152">
        <v>1</v>
      </c>
    </row>
    <row r="425" spans="1:11" s="153" customFormat="1" ht="46.15" customHeight="1">
      <c r="A425" s="186" t="s">
        <v>199</v>
      </c>
      <c r="B425" s="203"/>
      <c r="C425" s="203"/>
      <c r="D425" s="203"/>
      <c r="E425" s="149"/>
      <c r="F425" s="149"/>
      <c r="G425" s="149"/>
      <c r="H425" s="150"/>
      <c r="I425" s="150"/>
      <c r="J425" s="151"/>
      <c r="K425" s="152">
        <v>1</v>
      </c>
    </row>
    <row r="426" spans="1:11" s="153" customFormat="1" ht="46.15" hidden="1" customHeight="1">
      <c r="A426" s="203"/>
      <c r="B426" s="203"/>
      <c r="C426" s="203"/>
      <c r="D426" s="203"/>
      <c r="E426" s="149"/>
      <c r="F426" s="149"/>
      <c r="G426" s="149"/>
      <c r="H426" s="150"/>
      <c r="I426" s="150"/>
      <c r="J426" s="151"/>
      <c r="K426" s="152"/>
    </row>
    <row r="427" spans="1:11" ht="18.75" hidden="1">
      <c r="A427" s="13"/>
      <c r="B427" s="13"/>
      <c r="C427" s="13"/>
      <c r="D427" s="13"/>
      <c r="E427" s="13"/>
      <c r="F427" s="13"/>
      <c r="G427" s="13"/>
      <c r="H427" s="13"/>
      <c r="I427" s="225"/>
      <c r="J427" s="23"/>
    </row>
    <row r="428" spans="1:11" ht="18.75" hidden="1">
      <c r="A428" s="186"/>
      <c r="B428" s="186"/>
      <c r="C428" s="13"/>
      <c r="D428" s="13"/>
      <c r="E428" s="174"/>
      <c r="F428" s="13"/>
      <c r="G428" s="13"/>
      <c r="H428" s="13"/>
      <c r="I428" s="226"/>
      <c r="J428" s="23"/>
    </row>
    <row r="429" spans="1:11" ht="18.75" hidden="1">
      <c r="A429" s="13"/>
      <c r="B429" s="13"/>
      <c r="C429" s="13"/>
      <c r="D429" s="13"/>
      <c r="E429" s="174"/>
      <c r="F429" s="13"/>
      <c r="G429" s="13"/>
      <c r="H429" s="13"/>
      <c r="I429" s="226"/>
      <c r="J429" s="23"/>
    </row>
    <row r="430" spans="1:11" ht="18.75" hidden="1">
      <c r="A430" s="13"/>
      <c r="B430" s="13"/>
      <c r="C430" s="13"/>
      <c r="D430" s="13"/>
      <c r="E430" s="174"/>
      <c r="F430" s="13"/>
      <c r="G430" s="13"/>
      <c r="H430" s="13"/>
      <c r="I430" s="226"/>
      <c r="J430" s="23"/>
    </row>
    <row r="431" spans="1:11" ht="23.25" hidden="1" customHeight="1">
      <c r="A431" s="13"/>
      <c r="B431" s="13"/>
      <c r="C431" s="13"/>
      <c r="D431" s="13"/>
      <c r="E431" s="182"/>
      <c r="F431" s="13"/>
      <c r="G431" s="13"/>
      <c r="H431" s="13"/>
      <c r="I431" s="226"/>
      <c r="J431" s="23"/>
    </row>
    <row r="432" spans="1:11" ht="27" hidden="1" customHeight="1">
      <c r="A432" s="13"/>
      <c r="B432" s="13"/>
      <c r="C432" s="13"/>
      <c r="D432" s="13"/>
      <c r="E432" s="13"/>
      <c r="F432" s="13"/>
      <c r="G432" s="13"/>
      <c r="H432" s="13"/>
      <c r="I432" s="226"/>
      <c r="J432" s="181"/>
    </row>
    <row r="433" spans="1:10" ht="18.75" hidden="1">
      <c r="A433" s="13"/>
      <c r="B433" s="13"/>
      <c r="C433" s="13"/>
      <c r="D433" s="13"/>
      <c r="E433" s="13"/>
      <c r="F433" s="13"/>
      <c r="G433" s="13"/>
      <c r="H433" s="13"/>
      <c r="I433" s="225"/>
      <c r="J433" s="23"/>
    </row>
    <row r="434" spans="1:10" ht="18.75" hidden="1">
      <c r="A434" s="13"/>
      <c r="B434" s="13"/>
      <c r="C434" s="13"/>
      <c r="D434" s="13"/>
      <c r="E434" s="13"/>
      <c r="F434" s="13"/>
      <c r="G434" s="13"/>
      <c r="H434" s="13"/>
      <c r="I434" s="225"/>
      <c r="J434" s="23"/>
    </row>
    <row r="435" spans="1:10" ht="18.75" hidden="1">
      <c r="A435" s="13"/>
      <c r="B435" s="13"/>
      <c r="C435" s="13"/>
      <c r="D435" s="13"/>
      <c r="E435" s="13"/>
      <c r="F435" s="13"/>
      <c r="G435" s="13"/>
      <c r="H435" s="13"/>
      <c r="I435" s="225"/>
      <c r="J435" s="23"/>
    </row>
    <row r="436" spans="1:10" ht="18.75" hidden="1">
      <c r="A436" s="13"/>
      <c r="B436" s="13"/>
      <c r="C436" s="13"/>
      <c r="D436" s="13"/>
      <c r="E436" s="13"/>
      <c r="F436" s="13"/>
      <c r="G436" s="13"/>
      <c r="H436" s="13"/>
      <c r="I436" s="225"/>
      <c r="J436" s="23"/>
    </row>
    <row r="437" spans="1:10" ht="18.75" hidden="1">
      <c r="A437" s="13"/>
      <c r="B437" s="13"/>
      <c r="C437" s="13"/>
      <c r="D437" s="13"/>
      <c r="E437" s="13"/>
      <c r="F437" s="13"/>
      <c r="G437" s="13"/>
      <c r="H437" s="13"/>
      <c r="I437" s="225"/>
      <c r="J437" s="23"/>
    </row>
    <row r="438" spans="1:10" ht="18.75" hidden="1">
      <c r="A438" s="13"/>
      <c r="B438" s="13"/>
      <c r="C438" s="13"/>
      <c r="D438" s="13"/>
      <c r="E438" s="13"/>
      <c r="F438" s="13"/>
      <c r="G438" s="13"/>
      <c r="H438" s="13"/>
      <c r="I438" s="225"/>
      <c r="J438" s="23"/>
    </row>
    <row r="439" spans="1:10" ht="18.75" hidden="1">
      <c r="A439" s="13"/>
      <c r="B439" s="13"/>
      <c r="C439" s="13"/>
      <c r="D439" s="13"/>
      <c r="E439" s="13"/>
      <c r="F439" s="13"/>
      <c r="G439" s="13"/>
      <c r="H439" s="13"/>
      <c r="I439" s="225"/>
      <c r="J439" s="23"/>
    </row>
    <row r="440" spans="1:10" ht="18.75" hidden="1">
      <c r="A440" s="13"/>
      <c r="B440" s="13"/>
      <c r="C440" s="13"/>
      <c r="D440" s="13"/>
      <c r="E440" s="13"/>
      <c r="F440" s="13"/>
      <c r="G440" s="13"/>
      <c r="H440" s="13"/>
      <c r="I440" s="225"/>
      <c r="J440" s="23"/>
    </row>
    <row r="441" spans="1:10" ht="18.75" hidden="1">
      <c r="A441" s="13"/>
      <c r="B441" s="13"/>
      <c r="C441" s="13"/>
      <c r="D441" s="13"/>
      <c r="E441" s="13"/>
      <c r="F441" s="13"/>
      <c r="G441" s="13"/>
      <c r="H441" s="13"/>
      <c r="I441" s="225"/>
      <c r="J441" s="23"/>
    </row>
    <row r="442" spans="1:10" ht="18.75" hidden="1">
      <c r="A442" s="13"/>
      <c r="B442" s="13"/>
      <c r="C442" s="13"/>
      <c r="D442" s="13"/>
      <c r="E442" s="13"/>
      <c r="F442" s="13"/>
      <c r="G442" s="13"/>
      <c r="H442" s="13"/>
      <c r="I442" s="225"/>
      <c r="J442" s="23"/>
    </row>
    <row r="443" spans="1:10" ht="18.75" hidden="1">
      <c r="A443" s="13"/>
      <c r="B443" s="13"/>
      <c r="C443" s="13"/>
      <c r="D443" s="13"/>
      <c r="E443" s="13"/>
      <c r="F443" s="13"/>
      <c r="G443" s="13"/>
      <c r="H443" s="13"/>
      <c r="I443" s="225"/>
      <c r="J443" s="23"/>
    </row>
    <row r="444" spans="1:10" ht="18.75" hidden="1">
      <c r="A444" s="13"/>
      <c r="B444" s="13"/>
      <c r="C444" s="13"/>
      <c r="D444" s="13"/>
      <c r="E444" s="13"/>
      <c r="F444" s="13"/>
      <c r="G444" s="13"/>
      <c r="H444" s="13"/>
      <c r="I444" s="225"/>
      <c r="J444" s="23"/>
    </row>
    <row r="445" spans="1:10" ht="18.75" hidden="1">
      <c r="A445" s="13"/>
      <c r="B445" s="13"/>
      <c r="C445" s="13"/>
      <c r="D445" s="13"/>
      <c r="E445" s="13"/>
      <c r="F445" s="13"/>
      <c r="G445" s="13"/>
      <c r="H445" s="13"/>
      <c r="I445" s="225"/>
      <c r="J445" s="23"/>
    </row>
    <row r="446" spans="1:10" ht="18.75" hidden="1">
      <c r="A446" s="13"/>
      <c r="B446" s="13"/>
      <c r="C446" s="13"/>
      <c r="D446" s="13"/>
      <c r="E446" s="13"/>
      <c r="F446" s="13"/>
      <c r="G446" s="13"/>
      <c r="H446" s="13"/>
      <c r="I446" s="225"/>
      <c r="J446" s="23"/>
    </row>
    <row r="447" spans="1:10" ht="18.75" hidden="1">
      <c r="A447" s="13"/>
      <c r="B447" s="13"/>
      <c r="C447" s="13"/>
      <c r="D447" s="13"/>
      <c r="E447" s="13"/>
      <c r="F447" s="13"/>
      <c r="G447" s="13"/>
      <c r="H447" s="13"/>
      <c r="I447" s="225"/>
      <c r="J447" s="23"/>
    </row>
    <row r="448" spans="1:10" ht="18.75" hidden="1">
      <c r="A448" s="13"/>
      <c r="B448" s="13"/>
      <c r="C448" s="13"/>
      <c r="D448" s="13"/>
      <c r="E448" s="13"/>
      <c r="F448" s="13"/>
      <c r="G448" s="13"/>
      <c r="H448" s="13"/>
      <c r="I448" s="225"/>
      <c r="J448" s="23"/>
    </row>
    <row r="449" spans="1:10" ht="18.75" hidden="1">
      <c r="A449" s="13"/>
      <c r="B449" s="13"/>
      <c r="C449" s="13"/>
      <c r="D449" s="13"/>
      <c r="E449" s="13"/>
      <c r="F449" s="13"/>
      <c r="G449" s="13"/>
      <c r="H449" s="13"/>
      <c r="I449" s="225"/>
      <c r="J449" s="23"/>
    </row>
    <row r="450" spans="1:10" ht="18.75" hidden="1">
      <c r="A450" s="13"/>
      <c r="B450" s="13"/>
      <c r="C450" s="13"/>
      <c r="D450" s="13"/>
      <c r="E450" s="13"/>
      <c r="F450" s="13"/>
      <c r="G450" s="13"/>
      <c r="H450" s="13"/>
      <c r="I450" s="225"/>
      <c r="J450" s="23"/>
    </row>
    <row r="451" spans="1:10" ht="18.75" hidden="1">
      <c r="A451" s="13"/>
      <c r="B451" s="13"/>
      <c r="C451" s="13"/>
      <c r="D451" s="13"/>
      <c r="E451" s="13"/>
      <c r="F451" s="13"/>
      <c r="G451" s="13"/>
      <c r="H451" s="13"/>
      <c r="I451" s="225"/>
      <c r="J451" s="23"/>
    </row>
    <row r="452" spans="1:10" ht="18.75" hidden="1">
      <c r="A452" s="13"/>
      <c r="B452" s="13"/>
      <c r="C452" s="13"/>
      <c r="D452" s="13"/>
      <c r="E452" s="13"/>
      <c r="F452" s="13"/>
      <c r="G452" s="13"/>
      <c r="H452" s="13"/>
      <c r="I452" s="225"/>
      <c r="J452" s="23"/>
    </row>
    <row r="453" spans="1:10" ht="18.75" hidden="1">
      <c r="A453" s="13"/>
      <c r="B453" s="13"/>
      <c r="C453" s="13"/>
      <c r="D453" s="13"/>
      <c r="E453" s="13"/>
      <c r="F453" s="13"/>
      <c r="G453" s="13"/>
      <c r="H453" s="13"/>
      <c r="I453" s="225"/>
      <c r="J453" s="23"/>
    </row>
    <row r="454" spans="1:10" ht="18.75" hidden="1">
      <c r="A454" s="13"/>
      <c r="B454" s="13"/>
      <c r="C454" s="13"/>
      <c r="D454" s="13"/>
      <c r="E454" s="13"/>
      <c r="F454" s="13"/>
      <c r="G454" s="13"/>
      <c r="H454" s="13"/>
      <c r="I454" s="225"/>
      <c r="J454" s="23"/>
    </row>
    <row r="455" spans="1:10" ht="18.75" hidden="1">
      <c r="A455" s="13"/>
      <c r="B455" s="13"/>
      <c r="C455" s="13"/>
      <c r="D455" s="13"/>
      <c r="E455" s="13"/>
      <c r="F455" s="13"/>
      <c r="G455" s="13"/>
      <c r="H455" s="13"/>
      <c r="I455" s="225"/>
      <c r="J455" s="23"/>
    </row>
    <row r="456" spans="1:10" ht="18.75" hidden="1">
      <c r="A456" s="13"/>
      <c r="B456" s="13"/>
      <c r="C456" s="13"/>
      <c r="D456" s="13"/>
      <c r="E456" s="13"/>
      <c r="F456" s="13"/>
      <c r="G456" s="13"/>
      <c r="H456" s="13"/>
      <c r="I456" s="225"/>
      <c r="J456" s="23"/>
    </row>
    <row r="457" spans="1:10" ht="18.75" hidden="1">
      <c r="A457" s="13"/>
      <c r="B457" s="13"/>
      <c r="C457" s="13"/>
      <c r="D457" s="13"/>
      <c r="E457" s="13"/>
      <c r="F457" s="13"/>
      <c r="G457" s="13"/>
      <c r="H457" s="13"/>
      <c r="I457" s="225"/>
      <c r="J457" s="23"/>
    </row>
    <row r="458" spans="1:10" ht="18.75" hidden="1">
      <c r="A458" s="13"/>
      <c r="B458" s="13"/>
      <c r="C458" s="13"/>
      <c r="D458" s="13"/>
      <c r="E458" s="13"/>
      <c r="F458" s="13"/>
      <c r="G458" s="13"/>
      <c r="H458" s="13"/>
      <c r="I458" s="225"/>
      <c r="J458" s="23"/>
    </row>
    <row r="459" spans="1:10" ht="18.75" hidden="1">
      <c r="A459" s="13"/>
      <c r="B459" s="13"/>
      <c r="C459" s="13"/>
      <c r="D459" s="13"/>
      <c r="E459" s="13"/>
      <c r="F459" s="13"/>
      <c r="G459" s="13"/>
      <c r="H459" s="13"/>
      <c r="I459" s="225"/>
      <c r="J459" s="23"/>
    </row>
    <row r="460" spans="1:10" ht="18.75" hidden="1">
      <c r="A460" s="13"/>
      <c r="B460" s="13"/>
      <c r="C460" s="13"/>
      <c r="D460" s="13"/>
      <c r="E460" s="13"/>
      <c r="F460" s="13"/>
      <c r="G460" s="13"/>
      <c r="H460" s="13"/>
      <c r="I460" s="225"/>
      <c r="J460" s="23"/>
    </row>
    <row r="461" spans="1:10" ht="18.75" hidden="1">
      <c r="A461" s="13"/>
      <c r="B461" s="13"/>
      <c r="C461" s="13"/>
      <c r="D461" s="13"/>
      <c r="E461" s="13"/>
      <c r="F461" s="13"/>
      <c r="G461" s="13"/>
      <c r="H461" s="13"/>
      <c r="I461" s="225"/>
      <c r="J461" s="23"/>
    </row>
    <row r="462" spans="1:10" ht="18.75" hidden="1">
      <c r="A462" s="13"/>
      <c r="B462" s="13"/>
      <c r="C462" s="13"/>
      <c r="D462" s="13"/>
      <c r="E462" s="13"/>
      <c r="F462" s="13"/>
      <c r="G462" s="13"/>
      <c r="H462" s="13"/>
      <c r="I462" s="225"/>
      <c r="J462" s="23"/>
    </row>
    <row r="463" spans="1:10" ht="18.75" hidden="1">
      <c r="A463" s="13"/>
      <c r="B463" s="13"/>
      <c r="C463" s="13"/>
      <c r="D463" s="13"/>
      <c r="E463" s="13"/>
      <c r="F463" s="13"/>
      <c r="G463" s="13"/>
      <c r="H463" s="13"/>
      <c r="I463" s="225"/>
      <c r="J463" s="23"/>
    </row>
    <row r="464" spans="1:10" ht="18.75" hidden="1">
      <c r="A464" s="13"/>
      <c r="B464" s="13"/>
      <c r="C464" s="13"/>
      <c r="D464" s="13"/>
      <c r="E464" s="13"/>
      <c r="F464" s="13"/>
      <c r="G464" s="13"/>
      <c r="H464" s="13"/>
      <c r="I464" s="225"/>
      <c r="J464" s="23"/>
    </row>
    <row r="465" spans="1:10" ht="18.75" hidden="1">
      <c r="A465" s="13"/>
      <c r="B465" s="13"/>
      <c r="C465" s="13"/>
      <c r="D465" s="13"/>
      <c r="E465" s="13"/>
      <c r="F465" s="13"/>
      <c r="G465" s="13"/>
      <c r="H465" s="13"/>
      <c r="I465" s="225"/>
      <c r="J465" s="23"/>
    </row>
    <row r="466" spans="1:10" ht="18.75" hidden="1">
      <c r="A466" s="13"/>
      <c r="B466" s="13"/>
      <c r="C466" s="13"/>
      <c r="D466" s="13"/>
      <c r="E466" s="13"/>
      <c r="F466" s="13"/>
      <c r="G466" s="13"/>
      <c r="H466" s="13"/>
      <c r="I466" s="225"/>
      <c r="J466" s="23"/>
    </row>
    <row r="467" spans="1:10" ht="18.75" hidden="1">
      <c r="A467" s="13"/>
      <c r="B467" s="13"/>
      <c r="C467" s="13"/>
      <c r="D467" s="13"/>
      <c r="E467" s="13"/>
      <c r="F467" s="13"/>
      <c r="G467" s="13"/>
      <c r="H467" s="13"/>
      <c r="I467" s="225"/>
      <c r="J467" s="23"/>
    </row>
    <row r="468" spans="1:10" ht="18.75" hidden="1">
      <c r="A468" s="13"/>
      <c r="B468" s="13"/>
      <c r="C468" s="13"/>
      <c r="D468" s="13"/>
      <c r="E468" s="13"/>
      <c r="F468" s="13"/>
      <c r="G468" s="13"/>
      <c r="H468" s="13"/>
      <c r="I468" s="225"/>
      <c r="J468" s="23"/>
    </row>
    <row r="469" spans="1:10" ht="18.75" hidden="1">
      <c r="A469" s="13"/>
      <c r="B469" s="13"/>
      <c r="C469" s="13"/>
      <c r="D469" s="13"/>
      <c r="E469" s="13"/>
      <c r="F469" s="13"/>
      <c r="G469" s="13"/>
      <c r="H469" s="13"/>
      <c r="I469" s="225"/>
      <c r="J469" s="23"/>
    </row>
    <row r="470" spans="1:10" ht="18.75" hidden="1">
      <c r="A470" s="13"/>
      <c r="B470" s="13"/>
      <c r="C470" s="13"/>
      <c r="D470" s="13"/>
      <c r="E470" s="13"/>
      <c r="F470" s="13"/>
      <c r="G470" s="13"/>
      <c r="H470" s="13"/>
      <c r="I470" s="225"/>
      <c r="J470" s="23"/>
    </row>
    <row r="471" spans="1:10" ht="18.75" hidden="1">
      <c r="A471" s="13"/>
      <c r="B471" s="13"/>
      <c r="C471" s="13"/>
      <c r="D471" s="13"/>
      <c r="E471" s="13"/>
      <c r="F471" s="13"/>
      <c r="G471" s="13"/>
      <c r="H471" s="13"/>
      <c r="I471" s="225"/>
      <c r="J471" s="23"/>
    </row>
    <row r="472" spans="1:10" ht="18.75" hidden="1">
      <c r="A472" s="13"/>
      <c r="B472" s="13"/>
      <c r="C472" s="13"/>
      <c r="D472" s="13"/>
      <c r="E472" s="13"/>
      <c r="F472" s="13"/>
      <c r="G472" s="13"/>
      <c r="H472" s="13"/>
      <c r="I472" s="225"/>
      <c r="J472" s="23"/>
    </row>
    <row r="473" spans="1:10" ht="18.75" hidden="1">
      <c r="A473" s="13"/>
      <c r="B473" s="13"/>
      <c r="C473" s="13"/>
      <c r="D473" s="13"/>
      <c r="E473" s="13"/>
      <c r="F473" s="13"/>
      <c r="G473" s="13"/>
      <c r="H473" s="13"/>
      <c r="I473" s="225"/>
      <c r="J473" s="23"/>
    </row>
    <row r="474" spans="1:10" ht="18.75" hidden="1">
      <c r="A474" s="13"/>
      <c r="B474" s="13"/>
      <c r="C474" s="13"/>
      <c r="D474" s="13"/>
      <c r="E474" s="13"/>
      <c r="F474" s="13"/>
      <c r="G474" s="13"/>
      <c r="H474" s="13"/>
      <c r="I474" s="225"/>
      <c r="J474" s="23"/>
    </row>
    <row r="475" spans="1:10" ht="18.75" hidden="1">
      <c r="A475" s="13"/>
      <c r="B475" s="13"/>
      <c r="C475" s="13"/>
      <c r="D475" s="13"/>
      <c r="E475" s="13"/>
      <c r="F475" s="13"/>
      <c r="G475" s="13"/>
      <c r="H475" s="13"/>
      <c r="I475" s="225"/>
      <c r="J475" s="23"/>
    </row>
    <row r="476" spans="1:10" ht="18.75" hidden="1">
      <c r="A476" s="13"/>
      <c r="B476" s="13"/>
      <c r="C476" s="13"/>
      <c r="D476" s="13"/>
      <c r="E476" s="13"/>
      <c r="F476" s="13"/>
      <c r="G476" s="13"/>
      <c r="H476" s="13"/>
      <c r="I476" s="225"/>
      <c r="J476" s="23"/>
    </row>
    <row r="477" spans="1:10" ht="18.75" hidden="1">
      <c r="A477" s="13"/>
      <c r="B477" s="13"/>
      <c r="C477" s="13"/>
      <c r="D477" s="13"/>
      <c r="E477" s="13"/>
      <c r="F477" s="13"/>
      <c r="G477" s="13"/>
      <c r="H477" s="13"/>
      <c r="I477" s="225"/>
      <c r="J477" s="23"/>
    </row>
    <row r="478" spans="1:10" ht="18.75" hidden="1">
      <c r="A478" s="13"/>
      <c r="B478" s="13"/>
      <c r="C478" s="13"/>
      <c r="D478" s="13"/>
      <c r="E478" s="13"/>
      <c r="F478" s="13"/>
      <c r="G478" s="13"/>
      <c r="H478" s="13"/>
      <c r="I478" s="225"/>
      <c r="J478" s="23"/>
    </row>
    <row r="479" spans="1:10" ht="18.75" hidden="1">
      <c r="A479" s="13"/>
      <c r="B479" s="13"/>
      <c r="C479" s="13"/>
      <c r="D479" s="13"/>
      <c r="E479" s="13"/>
      <c r="F479" s="13"/>
      <c r="G479" s="13"/>
      <c r="H479" s="13"/>
      <c r="I479" s="225"/>
      <c r="J479" s="23"/>
    </row>
    <row r="480" spans="1:10" ht="18.75" hidden="1">
      <c r="A480" s="13"/>
      <c r="B480" s="13"/>
      <c r="C480" s="13"/>
      <c r="D480" s="13"/>
      <c r="E480" s="13"/>
      <c r="F480" s="13"/>
      <c r="G480" s="13"/>
      <c r="H480" s="13"/>
      <c r="I480" s="225"/>
      <c r="J480" s="23"/>
    </row>
    <row r="481" spans="1:10" ht="18.75" hidden="1">
      <c r="A481" s="13"/>
      <c r="B481" s="13"/>
      <c r="C481" s="13"/>
      <c r="D481" s="13"/>
      <c r="E481" s="13"/>
      <c r="F481" s="13"/>
      <c r="G481" s="13"/>
      <c r="H481" s="13"/>
      <c r="I481" s="225"/>
      <c r="J481" s="23"/>
    </row>
    <row r="482" spans="1:10" ht="18.75" hidden="1">
      <c r="A482" s="13"/>
      <c r="B482" s="13"/>
      <c r="C482" s="13"/>
      <c r="D482" s="13"/>
      <c r="E482" s="13"/>
      <c r="F482" s="13"/>
      <c r="G482" s="13"/>
      <c r="H482" s="13"/>
      <c r="I482" s="225"/>
      <c r="J482" s="23"/>
    </row>
    <row r="483" spans="1:10" ht="18.75" hidden="1">
      <c r="A483" s="13"/>
      <c r="B483" s="13"/>
      <c r="C483" s="13"/>
      <c r="D483" s="13"/>
      <c r="E483" s="13"/>
      <c r="F483" s="13"/>
      <c r="G483" s="13"/>
      <c r="H483" s="13"/>
      <c r="I483" s="225"/>
      <c r="J483" s="23"/>
    </row>
    <row r="484" spans="1:10" ht="18.75" hidden="1">
      <c r="A484" s="13"/>
      <c r="B484" s="13"/>
      <c r="C484" s="13"/>
      <c r="D484" s="13"/>
      <c r="E484" s="13"/>
      <c r="F484" s="13"/>
      <c r="G484" s="13"/>
      <c r="H484" s="13"/>
      <c r="I484" s="225"/>
      <c r="J484" s="23"/>
    </row>
    <row r="485" spans="1:10" ht="18.75" hidden="1">
      <c r="A485" s="13"/>
      <c r="B485" s="13"/>
      <c r="C485" s="13"/>
      <c r="D485" s="13"/>
      <c r="E485" s="13"/>
      <c r="F485" s="13"/>
      <c r="G485" s="13"/>
      <c r="H485" s="13"/>
      <c r="I485" s="225"/>
      <c r="J485" s="23"/>
    </row>
    <row r="486" spans="1:10" ht="18.75" hidden="1">
      <c r="A486" s="13"/>
      <c r="B486" s="13"/>
      <c r="C486" s="13"/>
      <c r="D486" s="13"/>
      <c r="E486" s="13"/>
      <c r="F486" s="13"/>
      <c r="G486" s="13"/>
      <c r="H486" s="13"/>
      <c r="I486" s="225"/>
      <c r="J486" s="23"/>
    </row>
    <row r="487" spans="1:10" ht="18.75" hidden="1">
      <c r="A487" s="13"/>
      <c r="B487" s="13"/>
      <c r="C487" s="13"/>
      <c r="D487" s="13"/>
      <c r="E487" s="13"/>
      <c r="F487" s="13"/>
      <c r="G487" s="13"/>
      <c r="H487" s="13"/>
      <c r="I487" s="225"/>
      <c r="J487" s="23"/>
    </row>
    <row r="488" spans="1:10" ht="18.75" hidden="1">
      <c r="A488" s="13"/>
      <c r="B488" s="13"/>
      <c r="C488" s="13"/>
      <c r="D488" s="13"/>
      <c r="E488" s="13"/>
      <c r="F488" s="13"/>
      <c r="G488" s="13"/>
      <c r="H488" s="13"/>
      <c r="I488" s="225"/>
      <c r="J488" s="23"/>
    </row>
    <row r="489" spans="1:10" ht="18.75" hidden="1">
      <c r="A489" s="13"/>
      <c r="B489" s="13"/>
      <c r="C489" s="13"/>
      <c r="D489" s="13"/>
      <c r="E489" s="13"/>
      <c r="F489" s="13"/>
      <c r="G489" s="13"/>
      <c r="H489" s="13"/>
      <c r="I489" s="225"/>
      <c r="J489" s="23"/>
    </row>
    <row r="490" spans="1:10" ht="18.75" hidden="1">
      <c r="A490" s="13"/>
      <c r="B490" s="13"/>
      <c r="C490" s="13"/>
      <c r="D490" s="13"/>
      <c r="E490" s="13"/>
      <c r="F490" s="13"/>
      <c r="G490" s="13"/>
      <c r="H490" s="13"/>
      <c r="I490" s="225"/>
      <c r="J490" s="23"/>
    </row>
    <row r="491" spans="1:10" ht="18.75" hidden="1">
      <c r="A491" s="13"/>
      <c r="B491" s="13"/>
      <c r="C491" s="13"/>
      <c r="D491" s="13"/>
      <c r="E491" s="13"/>
      <c r="F491" s="13"/>
      <c r="G491" s="13"/>
      <c r="H491" s="13"/>
      <c r="I491" s="225"/>
      <c r="J491" s="23"/>
    </row>
    <row r="492" spans="1:10" ht="18.75" hidden="1">
      <c r="A492" s="13"/>
      <c r="B492" s="13"/>
      <c r="C492" s="13"/>
      <c r="D492" s="13"/>
      <c r="E492" s="13"/>
      <c r="F492" s="13"/>
      <c r="G492" s="13"/>
      <c r="H492" s="13"/>
      <c r="I492" s="225"/>
      <c r="J492" s="23"/>
    </row>
    <row r="493" spans="1:10" ht="18.75" hidden="1">
      <c r="A493" s="13"/>
      <c r="B493" s="13"/>
      <c r="C493" s="13"/>
      <c r="D493" s="13"/>
      <c r="E493" s="13"/>
      <c r="F493" s="13"/>
      <c r="G493" s="13"/>
      <c r="H493" s="13"/>
      <c r="I493" s="225"/>
      <c r="J493" s="23"/>
    </row>
    <row r="494" spans="1:10" ht="18.75" hidden="1">
      <c r="A494" s="13"/>
      <c r="B494" s="13"/>
      <c r="C494" s="13"/>
      <c r="D494" s="13"/>
      <c r="E494" s="13"/>
      <c r="F494" s="13"/>
      <c r="G494" s="13"/>
      <c r="H494" s="13"/>
      <c r="I494" s="225"/>
      <c r="J494" s="23"/>
    </row>
    <row r="495" spans="1:10" ht="18.75" hidden="1">
      <c r="A495" s="13"/>
      <c r="B495" s="13"/>
      <c r="C495" s="13"/>
      <c r="D495" s="13"/>
      <c r="E495" s="13"/>
      <c r="F495" s="13"/>
      <c r="G495" s="13"/>
      <c r="H495" s="13"/>
      <c r="I495" s="225"/>
      <c r="J495" s="23"/>
    </row>
    <row r="496" spans="1:10" ht="18.75" hidden="1">
      <c r="A496" s="13"/>
      <c r="B496" s="13"/>
      <c r="C496" s="13"/>
      <c r="D496" s="13"/>
      <c r="E496" s="13"/>
      <c r="F496" s="13"/>
      <c r="G496" s="13"/>
      <c r="H496" s="13"/>
      <c r="I496" s="225"/>
      <c r="J496" s="23"/>
    </row>
    <row r="497" spans="1:10" ht="18.75" hidden="1">
      <c r="A497" s="13"/>
      <c r="B497" s="13"/>
      <c r="C497" s="13"/>
      <c r="D497" s="13"/>
      <c r="E497" s="13"/>
      <c r="F497" s="13"/>
      <c r="G497" s="13"/>
      <c r="H497" s="13"/>
      <c r="I497" s="225"/>
      <c r="J497" s="23"/>
    </row>
    <row r="498" spans="1:10" ht="18.75" hidden="1">
      <c r="A498" s="13"/>
      <c r="B498" s="13"/>
      <c r="C498" s="13"/>
      <c r="D498" s="13"/>
      <c r="E498" s="13"/>
      <c r="F498" s="13"/>
      <c r="G498" s="13"/>
      <c r="H498" s="13"/>
      <c r="I498" s="225"/>
      <c r="J498" s="23"/>
    </row>
    <row r="499" spans="1:10" ht="18.75" hidden="1">
      <c r="A499" s="13"/>
      <c r="B499" s="13"/>
      <c r="C499" s="13"/>
      <c r="D499" s="13"/>
      <c r="E499" s="13"/>
      <c r="F499" s="13"/>
      <c r="G499" s="13"/>
      <c r="H499" s="13"/>
      <c r="I499" s="225"/>
      <c r="J499" s="23"/>
    </row>
    <row r="500" spans="1:10" ht="18.75" hidden="1">
      <c r="A500" s="13"/>
      <c r="B500" s="13"/>
      <c r="C500" s="13"/>
      <c r="D500" s="13"/>
      <c r="E500" s="13"/>
      <c r="F500" s="13"/>
      <c r="G500" s="13"/>
      <c r="H500" s="13"/>
      <c r="I500" s="225"/>
      <c r="J500" s="23"/>
    </row>
    <row r="501" spans="1:10" ht="18.75" hidden="1">
      <c r="A501" s="13"/>
      <c r="B501" s="13"/>
      <c r="C501" s="13"/>
      <c r="D501" s="13"/>
      <c r="E501" s="13"/>
      <c r="F501" s="13"/>
      <c r="G501" s="13"/>
      <c r="H501" s="13"/>
      <c r="I501" s="225"/>
      <c r="J501" s="23"/>
    </row>
    <row r="502" spans="1:10" ht="18.75" hidden="1">
      <c r="A502" s="13"/>
      <c r="B502" s="13"/>
      <c r="C502" s="13"/>
      <c r="D502" s="13"/>
      <c r="E502" s="13"/>
      <c r="F502" s="13"/>
      <c r="G502" s="13"/>
      <c r="H502" s="13"/>
      <c r="I502" s="225"/>
      <c r="J502" s="23"/>
    </row>
    <row r="503" spans="1:10" ht="18.75" hidden="1">
      <c r="A503" s="13"/>
      <c r="B503" s="13"/>
      <c r="C503" s="13"/>
      <c r="D503" s="13"/>
      <c r="E503" s="13"/>
      <c r="F503" s="13"/>
      <c r="G503" s="13"/>
      <c r="H503" s="13"/>
      <c r="I503" s="225"/>
      <c r="J503" s="23"/>
    </row>
    <row r="504" spans="1:10" ht="18.75" hidden="1">
      <c r="A504" s="13"/>
      <c r="B504" s="13"/>
      <c r="C504" s="13"/>
      <c r="D504" s="13"/>
      <c r="E504" s="13"/>
      <c r="F504" s="13"/>
      <c r="G504" s="13"/>
      <c r="H504" s="13"/>
      <c r="I504" s="225"/>
      <c r="J504" s="23"/>
    </row>
    <row r="505" spans="1:10" ht="18.75" hidden="1">
      <c r="A505" s="13"/>
      <c r="B505" s="13"/>
      <c r="C505" s="13"/>
      <c r="D505" s="13"/>
      <c r="E505" s="13"/>
      <c r="F505" s="13"/>
      <c r="G505" s="13"/>
      <c r="H505" s="13"/>
      <c r="I505" s="225"/>
      <c r="J505" s="23"/>
    </row>
    <row r="506" spans="1:10" ht="18.75" hidden="1">
      <c r="A506" s="13"/>
      <c r="B506" s="13"/>
      <c r="C506" s="13"/>
      <c r="D506" s="13"/>
      <c r="E506" s="13"/>
      <c r="F506" s="13"/>
      <c r="G506" s="13"/>
      <c r="H506" s="13"/>
      <c r="I506" s="225"/>
      <c r="J506" s="23"/>
    </row>
    <row r="507" spans="1:10" ht="18.75" hidden="1">
      <c r="A507" s="13"/>
      <c r="B507" s="13"/>
      <c r="C507" s="13"/>
      <c r="D507" s="13"/>
      <c r="E507" s="13"/>
      <c r="F507" s="13"/>
      <c r="G507" s="13"/>
      <c r="H507" s="13"/>
      <c r="I507" s="225"/>
      <c r="J507" s="23"/>
    </row>
    <row r="508" spans="1:10" ht="18.75" hidden="1">
      <c r="A508" s="13"/>
      <c r="B508" s="13"/>
      <c r="C508" s="13"/>
      <c r="D508" s="13"/>
      <c r="E508" s="13"/>
      <c r="F508" s="13"/>
      <c r="G508" s="13"/>
      <c r="H508" s="13"/>
      <c r="I508" s="225"/>
      <c r="J508" s="23"/>
    </row>
    <row r="509" spans="1:10" ht="18.75" hidden="1">
      <c r="A509" s="13"/>
      <c r="B509" s="13"/>
      <c r="C509" s="13"/>
      <c r="D509" s="13"/>
      <c r="E509" s="13"/>
      <c r="F509" s="13"/>
      <c r="G509" s="13"/>
      <c r="H509" s="13"/>
      <c r="I509" s="225"/>
      <c r="J509" s="23"/>
    </row>
    <row r="510" spans="1:10" ht="18.75" hidden="1">
      <c r="A510" s="13"/>
      <c r="B510" s="13"/>
      <c r="C510" s="13"/>
      <c r="D510" s="13"/>
      <c r="E510" s="13"/>
      <c r="F510" s="13"/>
      <c r="G510" s="13"/>
      <c r="H510" s="13"/>
      <c r="I510" s="225"/>
      <c r="J510" s="23"/>
    </row>
    <row r="511" spans="1:10" ht="18.75" hidden="1">
      <c r="A511" s="13"/>
      <c r="B511" s="13"/>
      <c r="C511" s="13"/>
      <c r="D511" s="13"/>
      <c r="E511" s="13"/>
      <c r="F511" s="13"/>
      <c r="G511" s="13"/>
      <c r="H511" s="13"/>
      <c r="I511" s="225"/>
      <c r="J511" s="23"/>
    </row>
    <row r="512" spans="1:10" ht="18.75" hidden="1">
      <c r="A512" s="13"/>
      <c r="B512" s="13"/>
      <c r="C512" s="13"/>
      <c r="D512" s="13"/>
      <c r="E512" s="13"/>
      <c r="F512" s="13"/>
      <c r="G512" s="13"/>
      <c r="H512" s="13"/>
      <c r="I512" s="225"/>
      <c r="J512" s="23"/>
    </row>
    <row r="513" spans="1:10" ht="18.75" hidden="1">
      <c r="A513" s="13"/>
      <c r="B513" s="13"/>
      <c r="C513" s="13"/>
      <c r="D513" s="13"/>
      <c r="E513" s="13"/>
      <c r="F513" s="13"/>
      <c r="G513" s="13"/>
      <c r="H513" s="13"/>
      <c r="I513" s="225"/>
      <c r="J513" s="23"/>
    </row>
    <row r="514" spans="1:10" ht="18.75" hidden="1">
      <c r="A514" s="13"/>
      <c r="B514" s="13"/>
      <c r="C514" s="13"/>
      <c r="D514" s="13"/>
      <c r="E514" s="13"/>
      <c r="F514" s="13"/>
      <c r="G514" s="13"/>
      <c r="H514" s="13"/>
      <c r="I514" s="225"/>
      <c r="J514" s="23"/>
    </row>
    <row r="515" spans="1:10" ht="18.75" hidden="1">
      <c r="A515" s="13"/>
      <c r="B515" s="13"/>
      <c r="C515" s="13"/>
      <c r="D515" s="13"/>
      <c r="E515" s="13"/>
      <c r="F515" s="13"/>
      <c r="G515" s="13"/>
      <c r="H515" s="13"/>
      <c r="I515" s="225"/>
      <c r="J515" s="23"/>
    </row>
  </sheetData>
  <autoFilter ref="K1:K515">
    <filterColumn colId="0">
      <customFilters>
        <customFilter operator="notEqual" val=" "/>
      </customFilters>
    </filterColumn>
  </autoFilter>
  <mergeCells count="9">
    <mergeCell ref="H1:I1"/>
    <mergeCell ref="A424:D424"/>
    <mergeCell ref="B8:H8"/>
    <mergeCell ref="D9:F9"/>
    <mergeCell ref="A9:C9"/>
    <mergeCell ref="A10:C10"/>
    <mergeCell ref="A7:J7"/>
    <mergeCell ref="A6:J6"/>
    <mergeCell ref="A5:J5"/>
  </mergeCells>
  <phoneticPr fontId="0" type="noConversion"/>
  <pageMargins left="0.98425196850393704" right="0.27559055118110237" top="0.35433070866141736" bottom="0.47244094488188981" header="0.15748031496062992" footer="0.23622047244094491"/>
  <pageSetup paperSize="9" scale="48" fitToHeight="2" orientation="portrait" r:id="rId1"/>
  <headerFooter>
    <oddFooter>&amp;C&amp;P</oddFooter>
  </headerFooter>
  <rowBreaks count="1" manualBreakCount="1">
    <brk id="41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2019-05-29T13:55:59Z</cp:lastPrinted>
  <dcterms:created xsi:type="dcterms:W3CDTF">2006-09-28T05:33:49Z</dcterms:created>
  <dcterms:modified xsi:type="dcterms:W3CDTF">2021-12-22T12:17:47Z</dcterms:modified>
</cp:coreProperties>
</file>