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Лист1!$K$1:$K$397</definedName>
    <definedName name="_xlnm.Print_Titles" localSheetId="0">Лист1!$11:$12</definedName>
    <definedName name="_xlnm.Print_Area" localSheetId="0">Лист1!$A$1:$J$310</definedName>
  </definedNames>
  <calcPr calcId="125725"/>
</workbook>
</file>

<file path=xl/calcChain.xml><?xml version="1.0" encoding="utf-8"?>
<calcChain xmlns="http://schemas.openxmlformats.org/spreadsheetml/2006/main">
  <c r="I233" i="1"/>
  <c r="I256"/>
  <c r="I45"/>
  <c r="I97"/>
  <c r="I288"/>
  <c r="I207"/>
  <c r="I204"/>
  <c r="I193"/>
  <c r="I163"/>
  <c r="I105"/>
  <c r="I78"/>
  <c r="I68"/>
  <c r="I102"/>
  <c r="I91"/>
  <c r="I211"/>
  <c r="I184"/>
  <c r="I253"/>
  <c r="I87"/>
  <c r="I132"/>
  <c r="I160"/>
  <c r="I273"/>
  <c r="I270"/>
  <c r="I266"/>
  <c r="I250"/>
  <c r="I263"/>
  <c r="I260"/>
  <c r="I242"/>
  <c r="I239"/>
  <c r="I32"/>
  <c r="I81"/>
  <c r="I154"/>
  <c r="I136"/>
  <c r="I141"/>
  <c r="I114"/>
  <c r="I54"/>
  <c r="I48"/>
  <c r="I21"/>
  <c r="I36"/>
  <c r="I302"/>
  <c r="I300" s="1"/>
  <c r="I299" s="1"/>
  <c r="I296"/>
  <c r="I294" s="1"/>
  <c r="I293" s="1"/>
  <c r="I282"/>
  <c r="I278"/>
  <c r="I219"/>
  <c r="I197"/>
  <c r="I181"/>
  <c r="I178"/>
  <c r="I172"/>
  <c r="I169"/>
  <c r="I151"/>
  <c r="I126"/>
  <c r="I124" s="1"/>
  <c r="I123" s="1"/>
  <c r="I120"/>
  <c r="I117"/>
  <c r="I111"/>
  <c r="I84"/>
  <c r="I42"/>
  <c r="I24"/>
  <c r="I16"/>
  <c r="I167" l="1"/>
  <c r="I166" s="1"/>
  <c r="I14"/>
  <c r="I13" s="1"/>
  <c r="I149"/>
  <c r="I148" s="1"/>
  <c r="I237"/>
  <c r="I236" s="1"/>
  <c r="I130"/>
  <c r="I129" s="1"/>
  <c r="I248"/>
  <c r="I247" s="1"/>
  <c r="I52"/>
  <c r="I51" s="1"/>
  <c r="I109"/>
  <c r="I108" s="1"/>
  <c r="I95"/>
  <c r="I94" s="1"/>
  <c r="I305" l="1"/>
</calcChain>
</file>

<file path=xl/sharedStrings.xml><?xml version="1.0" encoding="utf-8"?>
<sst xmlns="http://schemas.openxmlformats.org/spreadsheetml/2006/main" count="382" uniqueCount="316">
  <si>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</si>
  <si>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</si>
  <si>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</si>
  <si>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</si>
  <si>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</si>
  <si>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</si>
  <si>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</si>
  <si>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</si>
  <si>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</si>
  <si>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</si>
  <si>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</si>
  <si>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</si>
  <si>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</si>
  <si>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</si>
  <si>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</si>
  <si>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</si>
  <si>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</si>
  <si>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</si>
  <si>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</si>
  <si>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</si>
  <si>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</si>
  <si>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</si>
  <si>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</si>
  <si>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</si>
  <si>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</si>
  <si>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</si>
  <si>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</si>
  <si>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</si>
  <si>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</si>
  <si>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</si>
  <si>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</si>
  <si>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</si>
  <si>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</si>
  <si>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</si>
  <si>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</si>
  <si>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</si>
  <si>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</si>
  <si>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</si>
  <si>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</si>
  <si>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</si>
  <si>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</si>
  <si>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</si>
  <si>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</si>
  <si>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</si>
  <si>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</si>
  <si>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</si>
  <si>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</si>
  <si>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</si>
  <si>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</si>
  <si>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</si>
  <si>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</si>
  <si>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</si>
  <si>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</si>
  <si>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</si>
  <si>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</si>
  <si>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</si>
  <si>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</si>
  <si>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</si>
  <si>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</si>
  <si>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</si>
  <si>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</si>
  <si>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</si>
  <si>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</si>
  <si>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</si>
  <si>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</si>
  <si>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</si>
  <si>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</si>
  <si>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</si>
  <si>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</si>
  <si>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</si>
  <si>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</si>
  <si>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</si>
  <si>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</si>
  <si>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</si>
  <si>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</si>
  <si>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</si>
  <si>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</si>
  <si>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</si>
  <si>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</si>
  <si>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</si>
  <si>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</si>
  <si>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</si>
  <si>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</si>
  <si>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</si>
  <si>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</si>
  <si>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</si>
  <si>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</si>
  <si>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</si>
  <si>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</si>
  <si>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</si>
  <si>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</si>
  <si>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</si>
  <si>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</si>
  <si>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</si>
  <si>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</si>
  <si>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</si>
  <si>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</si>
  <si>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</si>
  <si>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</si>
  <si>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</si>
  <si>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</si>
  <si>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</si>
  <si>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</si>
  <si>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</si>
  <si>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</si>
  <si>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</si>
  <si>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</si>
  <si>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</si>
  <si>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</si>
  <si>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</si>
  <si>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</si>
  <si>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</si>
  <si>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</si>
  <si>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</si>
  <si>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</si>
  <si>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</si>
  <si>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</si>
  <si>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</si>
  <si>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</si>
  <si>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</si>
  <si>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</si>
  <si>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</si>
  <si>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</si>
  <si>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</si>
  <si>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</si>
  <si>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</si>
  <si>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</si>
  <si>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</si>
  <si>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</si>
  <si>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</si>
  <si>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</si>
  <si>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</si>
  <si>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</si>
  <si>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</si>
  <si>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</si>
  <si>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</si>
  <si>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</si>
  <si>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</si>
  <si>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</si>
  <si>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</si>
  <si>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</si>
  <si>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</si>
  <si>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</si>
  <si>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</si>
  <si>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</si>
  <si>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</si>
  <si>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</si>
  <si>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</si>
  <si>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</si>
  <si>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</si>
  <si>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</si>
  <si>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</si>
  <si>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</si>
  <si>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</si>
  <si>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</si>
  <si>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</si>
  <si>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</si>
  <si>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</si>
  <si>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</si>
  <si>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</si>
  <si>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</si>
  <si>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</si>
  <si>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</si>
  <si>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</si>
  <si>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</si>
  <si>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</si>
  <si>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</si>
  <si>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</si>
  <si>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</si>
  <si>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</si>
  <si>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</si>
  <si>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</si>
  <si>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</si>
  <si>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</si>
  <si>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</si>
  <si>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</si>
  <si>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</si>
  <si>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</si>
  <si>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</si>
  <si>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</si>
  <si>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</si>
  <si>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</si>
  <si>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</si>
  <si>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</si>
  <si>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</si>
  <si>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</si>
  <si>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</si>
  <si>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</si>
  <si>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</si>
  <si>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</si>
  <si>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</si>
  <si>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</si>
  <si>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</si>
  <si>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</si>
  <si>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</si>
  <si>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</si>
  <si>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</si>
  <si>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</si>
  <si>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</si>
  <si>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</si>
  <si>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</si>
  <si>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</si>
  <si>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</si>
  <si>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</si>
  <si>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</si>
  <si>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</si>
  <si>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</si>
  <si>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</si>
  <si>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</si>
  <si>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</si>
  <si>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</si>
  <si>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</si>
  <si>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</si>
  <si>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</si>
  <si>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</si>
  <si>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</si>
  <si>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</si>
  <si>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</si>
  <si>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</si>
  <si>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</si>
  <si>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</si>
  <si>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</si>
  <si>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</si>
  <si>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</si>
  <si>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</si>
  <si>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</si>
  <si>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</si>
  <si>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</si>
  <si>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</si>
  <si>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</si>
  <si>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</si>
  <si>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</si>
  <si>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</si>
  <si>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</si>
  <si>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</si>
  <si>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</si>
  <si>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</si>
  <si>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</si>
  <si>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</si>
  <si>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</si>
  <si>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</si>
  <si>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</si>
  <si>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</si>
  <si>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</si>
  <si>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</si>
  <si>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</si>
  <si>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</si>
  <si>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</si>
  <si>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</si>
  <si>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</si>
  <si>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</si>
  <si>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</si>
  <si>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</si>
  <si>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</si>
  <si>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</si>
  <si>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</si>
  <si>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</si>
  <si>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</si>
  <si>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</si>
  <si>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</si>
  <si>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</si>
  <si>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</si>
  <si>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</si>
  <si>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</si>
  <si>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</si>
  <si>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</si>
  <si>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</si>
  <si>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</si>
  <si>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</si>
  <si>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</si>
  <si>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</si>
  <si>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</si>
  <si>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</si>
  <si>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</si>
  <si>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</si>
  <si>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</si>
  <si>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</si>
  <si>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</si>
  <si>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</si>
  <si>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</si>
  <si>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</si>
  <si>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</si>
  <si>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</si>
  <si>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</si>
  <si>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</si>
  <si>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</si>
  <si>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</si>
  <si>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</si>
  <si>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</si>
  <si>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</si>
  <si>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</si>
  <si>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</si>
  <si>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</si>
  <si>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</si>
  <si>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</si>
  <si>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</si>
  <si>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</si>
  <si>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</si>
  <si>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</si>
  <si>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</si>
  <si>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</si>
  <si>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</si>
  <si>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</si>
  <si>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</si>
  <si>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</si>
  <si>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</si>
  <si>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КП "Луцьке підприємство електротранспорту" - реконструкція кабельної лінії та тягової підстанції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</si>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</sst>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28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97"/>
  <sheetViews>
    <sheetView tabSelected="1" topLeftCell="A182" zoomScaleNormal="100" workbookViewId="0">
      <selection activeCell="P179" sqref="P179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9" t="s">
        <v>303</v>
      </c>
      <c r="I1" s="220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300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>
      <c r="A5" s="228" t="s">
        <v>301</v>
      </c>
      <c r="B5" s="228"/>
      <c r="C5" s="228"/>
      <c r="D5" s="228"/>
      <c r="E5" s="228"/>
      <c r="F5" s="228"/>
      <c r="G5" s="228"/>
      <c r="H5" s="228"/>
      <c r="I5" s="228"/>
      <c r="J5" s="228"/>
      <c r="K5" s="96">
        <v>1</v>
      </c>
      <c r="L5" s="97"/>
    </row>
    <row r="6" spans="1:12" ht="19.5" customHeight="1">
      <c r="A6" s="228" t="s">
        <v>302</v>
      </c>
      <c r="B6" s="228"/>
      <c r="C6" s="228"/>
      <c r="D6" s="228"/>
      <c r="E6" s="228"/>
      <c r="F6" s="228"/>
      <c r="G6" s="228"/>
      <c r="H6" s="228"/>
      <c r="I6" s="228"/>
      <c r="J6" s="228"/>
      <c r="K6" s="96">
        <v>1</v>
      </c>
      <c r="L6" s="97"/>
    </row>
    <row r="7" spans="1:12" ht="27.75" customHeight="1">
      <c r="A7" s="226" t="s">
        <v>255</v>
      </c>
      <c r="B7" s="227"/>
      <c r="C7" s="227"/>
      <c r="D7" s="227"/>
      <c r="E7" s="227"/>
      <c r="F7" s="227"/>
      <c r="G7" s="227"/>
      <c r="H7" s="227"/>
      <c r="I7" s="227"/>
      <c r="J7" s="227"/>
      <c r="K7" s="211">
        <v>1</v>
      </c>
      <c r="L7" s="97"/>
    </row>
    <row r="8" spans="1:12" ht="25.5" customHeight="1">
      <c r="A8" s="222" t="s">
        <v>126</v>
      </c>
      <c r="B8" s="225"/>
      <c r="C8" s="225"/>
      <c r="D8" s="225"/>
      <c r="E8" s="225"/>
      <c r="F8" s="225"/>
      <c r="G8" s="225"/>
      <c r="H8" s="225"/>
      <c r="I8" s="225"/>
      <c r="J8" s="225"/>
      <c r="K8" s="212">
        <v>1</v>
      </c>
      <c r="L8" s="97"/>
    </row>
    <row r="9" spans="1:12" ht="21" hidden="1" customHeight="1">
      <c r="A9" s="221" t="s">
        <v>1</v>
      </c>
      <c r="B9" s="221"/>
      <c r="C9" s="221"/>
      <c r="D9" s="222"/>
      <c r="E9" s="222"/>
      <c r="F9" s="222"/>
      <c r="G9" s="192"/>
      <c r="H9" s="192"/>
      <c r="I9" s="192"/>
      <c r="J9" s="192"/>
      <c r="K9" s="192"/>
      <c r="L9" s="97"/>
    </row>
    <row r="10" spans="1:12" ht="17.649999999999999" customHeight="1">
      <c r="A10" s="223" t="s">
        <v>2</v>
      </c>
      <c r="B10" s="224"/>
      <c r="C10" s="224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179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78787160</v>
      </c>
      <c r="J13" s="10"/>
      <c r="K13" s="96"/>
      <c r="L13" s="97"/>
    </row>
    <row r="14" spans="1:12" ht="21" hidden="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I16+I24+I32+I36+I42+I21+I48+I45</f>
        <v>78787160</v>
      </c>
      <c r="J14" s="13"/>
      <c r="K14" s="96"/>
      <c r="L14" s="97"/>
    </row>
    <row r="15" spans="1:12" ht="10.15" hidden="1" customHeight="1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hidden="1" customHeight="1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/>
      <c r="L16" s="97"/>
    </row>
    <row r="17" spans="1:12" ht="27" hidden="1" customHeight="1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/>
      <c r="L17" s="97"/>
    </row>
    <row r="18" spans="1:12" ht="27" hidden="1" customHeight="1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hidden="1" customHeight="1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575560</v>
      </c>
      <c r="J21" s="14"/>
      <c r="K21" s="96"/>
      <c r="L21" s="97"/>
    </row>
    <row r="22" spans="1:12" ht="59.25" hidden="1" customHeight="1">
      <c r="A22" s="118"/>
      <c r="B22" s="119"/>
      <c r="C22" s="120"/>
      <c r="D22" s="121"/>
      <c r="E22" s="25" t="s">
        <v>229</v>
      </c>
      <c r="F22" s="24"/>
      <c r="G22" s="24"/>
      <c r="H22" s="24"/>
      <c r="I22" s="204">
        <v>575560</v>
      </c>
      <c r="J22" s="14"/>
      <c r="K22" s="96"/>
      <c r="L22" s="97"/>
    </row>
    <row r="23" spans="1:12" ht="12" hidden="1" customHeight="1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>
      <c r="A25" s="89"/>
      <c r="B25" s="122"/>
      <c r="C25" s="90"/>
      <c r="D25" s="22"/>
      <c r="E25" s="22" t="s">
        <v>230</v>
      </c>
      <c r="F25" s="22"/>
      <c r="G25" s="22"/>
      <c r="H25" s="125"/>
      <c r="I25" s="204">
        <v>300000</v>
      </c>
      <c r="J25" s="14"/>
    </row>
    <row r="26" spans="1:12" ht="28.5" hidden="1" customHeight="1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>
      <c r="A27" s="89"/>
      <c r="B27" s="122"/>
      <c r="C27" s="90"/>
      <c r="D27" s="22"/>
      <c r="E27" s="22" t="s">
        <v>231</v>
      </c>
      <c r="F27" s="125"/>
      <c r="G27" s="125"/>
      <c r="H27" s="125"/>
      <c r="I27" s="204">
        <v>500000</v>
      </c>
      <c r="J27" s="14"/>
    </row>
    <row r="28" spans="1:12" ht="27" hidden="1" customHeight="1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hidden="1" customHeight="1">
      <c r="A33" s="89"/>
      <c r="B33" s="90"/>
      <c r="C33" s="128"/>
      <c r="D33" s="22"/>
      <c r="E33" s="22" t="s">
        <v>238</v>
      </c>
      <c r="F33" s="22"/>
      <c r="G33" s="22"/>
      <c r="H33" s="22"/>
      <c r="I33" s="204">
        <v>55000000</v>
      </c>
      <c r="J33" s="13"/>
    </row>
    <row r="34" spans="1:10" ht="37.5" hidden="1" customHeight="1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hidden="1" customHeight="1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hidden="1" customHeight="1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SUM(I37:I40)</f>
        <v>5300000</v>
      </c>
      <c r="J36" s="14"/>
    </row>
    <row r="37" spans="1:10" ht="53.25" hidden="1" customHeight="1">
      <c r="A37" s="127"/>
      <c r="B37" s="126"/>
      <c r="C37" s="129"/>
      <c r="D37" s="33"/>
      <c r="E37" s="22" t="s">
        <v>188</v>
      </c>
      <c r="F37" s="22"/>
      <c r="G37" s="22"/>
      <c r="H37" s="22"/>
      <c r="I37" s="204">
        <v>1000000</v>
      </c>
      <c r="J37" s="14"/>
    </row>
    <row r="38" spans="1:10" ht="39.75" hidden="1" customHeight="1">
      <c r="A38" s="127"/>
      <c r="B38" s="126"/>
      <c r="C38" s="129"/>
      <c r="D38" s="33"/>
      <c r="E38" s="22" t="s">
        <v>305</v>
      </c>
      <c r="F38" s="22"/>
      <c r="G38" s="22"/>
      <c r="H38" s="22"/>
      <c r="I38" s="204">
        <v>1900000</v>
      </c>
      <c r="J38" s="14"/>
    </row>
    <row r="39" spans="1:10" ht="42.75" hidden="1" customHeight="1">
      <c r="A39" s="127"/>
      <c r="B39" s="126"/>
      <c r="C39" s="129"/>
      <c r="D39" s="33"/>
      <c r="E39" s="22" t="s">
        <v>306</v>
      </c>
      <c r="F39" s="22"/>
      <c r="G39" s="22"/>
      <c r="H39" s="22"/>
      <c r="I39" s="204">
        <v>2000000</v>
      </c>
      <c r="J39" s="14"/>
    </row>
    <row r="40" spans="1:10" ht="28.5" hidden="1" customHeight="1">
      <c r="A40" s="127"/>
      <c r="B40" s="126"/>
      <c r="C40" s="129"/>
      <c r="D40" s="33"/>
      <c r="E40" s="22" t="s">
        <v>132</v>
      </c>
      <c r="F40" s="22"/>
      <c r="G40" s="22"/>
      <c r="H40" s="22"/>
      <c r="I40" s="204">
        <v>400000</v>
      </c>
      <c r="J40" s="14"/>
    </row>
    <row r="41" spans="1:10" ht="7.7" hidden="1" customHeight="1">
      <c r="A41" s="127"/>
      <c r="B41" s="126"/>
      <c r="C41" s="129"/>
      <c r="D41" s="33"/>
      <c r="E41" s="22"/>
      <c r="F41" s="22"/>
      <c r="G41" s="22"/>
      <c r="H41" s="22"/>
      <c r="I41" s="205"/>
      <c r="J41" s="14"/>
    </row>
    <row r="42" spans="1:10" ht="77.25" hidden="1" customHeight="1">
      <c r="A42" s="130" t="s">
        <v>31</v>
      </c>
      <c r="B42" s="20">
        <v>7700</v>
      </c>
      <c r="C42" s="20" t="s">
        <v>32</v>
      </c>
      <c r="D42" s="131" t="s">
        <v>33</v>
      </c>
      <c r="E42" s="19"/>
      <c r="F42" s="22"/>
      <c r="G42" s="22"/>
      <c r="H42" s="22"/>
      <c r="I42" s="206">
        <f>I43</f>
        <v>1616000</v>
      </c>
      <c r="J42" s="14"/>
    </row>
    <row r="43" spans="1:10" ht="56.25" hidden="1" customHeight="1">
      <c r="A43" s="132"/>
      <c r="B43" s="20"/>
      <c r="C43" s="20"/>
      <c r="D43" s="21"/>
      <c r="E43" s="19" t="s">
        <v>232</v>
      </c>
      <c r="F43" s="22"/>
      <c r="G43" s="22"/>
      <c r="H43" s="22"/>
      <c r="I43" s="205">
        <v>1616000</v>
      </c>
      <c r="J43" s="14"/>
    </row>
    <row r="44" spans="1:10" ht="7.15" hidden="1" customHeight="1">
      <c r="A44" s="127"/>
      <c r="B44" s="126"/>
      <c r="C44" s="129"/>
      <c r="D44" s="33"/>
      <c r="E44" s="22"/>
      <c r="F44" s="22"/>
      <c r="G44" s="22"/>
      <c r="H44" s="22"/>
      <c r="I44" s="204"/>
      <c r="J44" s="14"/>
    </row>
    <row r="45" spans="1:10" ht="36.75" hidden="1" customHeight="1">
      <c r="A45" s="130" t="s">
        <v>307</v>
      </c>
      <c r="B45" s="20">
        <v>8240</v>
      </c>
      <c r="C45" s="20" t="s">
        <v>308</v>
      </c>
      <c r="D45" s="22" t="s">
        <v>309</v>
      </c>
      <c r="E45" s="22"/>
      <c r="F45" s="22"/>
      <c r="G45" s="22"/>
      <c r="H45" s="22"/>
      <c r="I45" s="203">
        <f>I46</f>
        <v>100000</v>
      </c>
      <c r="J45" s="14"/>
    </row>
    <row r="46" spans="1:10" ht="24" hidden="1" customHeight="1">
      <c r="A46" s="127"/>
      <c r="B46" s="126"/>
      <c r="C46" s="129"/>
      <c r="D46" s="33"/>
      <c r="E46" s="22" t="s">
        <v>310</v>
      </c>
      <c r="F46" s="22"/>
      <c r="G46" s="22"/>
      <c r="H46" s="22"/>
      <c r="I46" s="204">
        <v>100000</v>
      </c>
      <c r="J46" s="14"/>
    </row>
    <row r="47" spans="1:10" ht="7.15" hidden="1" customHeight="1">
      <c r="A47" s="127"/>
      <c r="B47" s="126"/>
      <c r="C47" s="129"/>
      <c r="D47" s="33"/>
      <c r="E47" s="22"/>
      <c r="F47" s="22"/>
      <c r="G47" s="22"/>
      <c r="H47" s="22"/>
      <c r="I47" s="204"/>
      <c r="J47" s="14"/>
    </row>
    <row r="48" spans="1:10" ht="36.75" hidden="1" customHeight="1">
      <c r="A48" s="133" t="s">
        <v>139</v>
      </c>
      <c r="B48" s="20">
        <v>8330</v>
      </c>
      <c r="C48" s="134" t="s">
        <v>137</v>
      </c>
      <c r="D48" s="135" t="s">
        <v>138</v>
      </c>
      <c r="E48" s="22"/>
      <c r="F48" s="22"/>
      <c r="G48" s="22"/>
      <c r="H48" s="22"/>
      <c r="I48" s="203">
        <f>I49</f>
        <v>100000</v>
      </c>
      <c r="J48" s="14"/>
    </row>
    <row r="49" spans="1:11" ht="27" hidden="1" customHeight="1">
      <c r="A49" s="127"/>
      <c r="B49" s="126"/>
      <c r="C49" s="129"/>
      <c r="D49" s="33"/>
      <c r="E49" s="22" t="s">
        <v>70</v>
      </c>
      <c r="F49" s="22"/>
      <c r="G49" s="22"/>
      <c r="H49" s="22"/>
      <c r="I49" s="204">
        <v>100000</v>
      </c>
      <c r="J49" s="14"/>
    </row>
    <row r="50" spans="1:11" ht="7.15" hidden="1" customHeight="1">
      <c r="A50" s="127"/>
      <c r="B50" s="126"/>
      <c r="C50" s="129"/>
      <c r="D50" s="33"/>
      <c r="E50" s="22"/>
      <c r="F50" s="22"/>
      <c r="G50" s="22"/>
      <c r="H50" s="22"/>
      <c r="I50" s="204"/>
      <c r="J50" s="14"/>
    </row>
    <row r="51" spans="1:11" ht="25.5" customHeight="1">
      <c r="A51" s="8" t="s">
        <v>34</v>
      </c>
      <c r="B51" s="136"/>
      <c r="C51" s="137"/>
      <c r="D51" s="9" t="s">
        <v>140</v>
      </c>
      <c r="E51" s="138"/>
      <c r="F51" s="138"/>
      <c r="G51" s="138"/>
      <c r="H51" s="138"/>
      <c r="I51" s="202">
        <f>I52</f>
        <v>5372180</v>
      </c>
      <c r="J51" s="10"/>
      <c r="K51" s="124">
        <v>1</v>
      </c>
    </row>
    <row r="52" spans="1:11" ht="24.75" customHeight="1">
      <c r="A52" s="11" t="s">
        <v>35</v>
      </c>
      <c r="B52" s="20"/>
      <c r="C52" s="18"/>
      <c r="D52" s="191" t="s">
        <v>140</v>
      </c>
      <c r="E52" s="22"/>
      <c r="F52" s="22"/>
      <c r="G52" s="22"/>
      <c r="H52" s="22"/>
      <c r="I52" s="203">
        <f>I54+I68+I84+I87+I81+I91+I78</f>
        <v>5372180</v>
      </c>
      <c r="J52" s="13"/>
      <c r="K52" s="124">
        <v>1</v>
      </c>
    </row>
    <row r="53" spans="1:11" ht="6.6" customHeight="1">
      <c r="A53" s="118"/>
      <c r="B53" s="126"/>
      <c r="C53" s="126"/>
      <c r="D53" s="33"/>
      <c r="E53" s="22"/>
      <c r="F53" s="22"/>
      <c r="G53" s="22"/>
      <c r="H53" s="22"/>
      <c r="I53" s="204"/>
      <c r="J53" s="14"/>
      <c r="K53" s="124">
        <v>1</v>
      </c>
    </row>
    <row r="54" spans="1:11" ht="24.95" customHeight="1">
      <c r="A54" s="11" t="s">
        <v>36</v>
      </c>
      <c r="B54" s="20">
        <v>1010</v>
      </c>
      <c r="C54" s="18" t="s">
        <v>37</v>
      </c>
      <c r="D54" s="139" t="s">
        <v>38</v>
      </c>
      <c r="E54" s="22"/>
      <c r="F54" s="22"/>
      <c r="G54" s="22"/>
      <c r="H54" s="22"/>
      <c r="I54" s="203">
        <f>SUM(I55:I66)</f>
        <v>2674800</v>
      </c>
      <c r="J54" s="13"/>
      <c r="K54" s="124">
        <v>1</v>
      </c>
    </row>
    <row r="55" spans="1:11" ht="37.35" hidden="1" customHeight="1">
      <c r="A55" s="118"/>
      <c r="B55" s="126"/>
      <c r="C55" s="126"/>
      <c r="D55" s="33"/>
      <c r="E55" s="140" t="s">
        <v>141</v>
      </c>
      <c r="F55" s="22"/>
      <c r="G55" s="22"/>
      <c r="H55" s="22"/>
      <c r="I55" s="204">
        <v>300000</v>
      </c>
      <c r="J55" s="14"/>
    </row>
    <row r="56" spans="1:11" ht="37.35" hidden="1" customHeight="1">
      <c r="A56" s="118"/>
      <c r="B56" s="126"/>
      <c r="C56" s="126"/>
      <c r="D56" s="33"/>
      <c r="E56" s="140" t="s">
        <v>260</v>
      </c>
      <c r="F56" s="22"/>
      <c r="G56" s="22"/>
      <c r="H56" s="22"/>
      <c r="I56" s="204">
        <v>40000</v>
      </c>
      <c r="J56" s="14"/>
    </row>
    <row r="57" spans="1:11" ht="37.35" hidden="1" customHeight="1">
      <c r="A57" s="118"/>
      <c r="B57" s="126"/>
      <c r="C57" s="126"/>
      <c r="D57" s="33"/>
      <c r="E57" s="140" t="s">
        <v>142</v>
      </c>
      <c r="F57" s="22"/>
      <c r="G57" s="22"/>
      <c r="H57" s="22"/>
      <c r="I57" s="204">
        <v>300000</v>
      </c>
      <c r="J57" s="14"/>
    </row>
    <row r="58" spans="1:11" ht="37.35" hidden="1" customHeight="1">
      <c r="A58" s="118"/>
      <c r="B58" s="126"/>
      <c r="C58" s="126"/>
      <c r="D58" s="33"/>
      <c r="E58" s="140" t="s">
        <v>144</v>
      </c>
      <c r="F58" s="22"/>
      <c r="G58" s="22"/>
      <c r="H58" s="22"/>
      <c r="I58" s="204">
        <v>300000</v>
      </c>
      <c r="J58" s="14"/>
    </row>
    <row r="59" spans="1:11" ht="28.5" hidden="1" customHeight="1">
      <c r="A59" s="118"/>
      <c r="B59" s="126"/>
      <c r="C59" s="126"/>
      <c r="D59" s="33"/>
      <c r="E59" s="140" t="s">
        <v>145</v>
      </c>
      <c r="F59" s="22"/>
      <c r="G59" s="22"/>
      <c r="H59" s="22"/>
      <c r="I59" s="204">
        <v>500000</v>
      </c>
      <c r="J59" s="14"/>
    </row>
    <row r="60" spans="1:11" ht="28.5" hidden="1" customHeight="1">
      <c r="A60" s="118"/>
      <c r="B60" s="126"/>
      <c r="C60" s="126"/>
      <c r="D60" s="33"/>
      <c r="E60" s="140" t="s">
        <v>261</v>
      </c>
      <c r="F60" s="22"/>
      <c r="G60" s="22"/>
      <c r="H60" s="22"/>
      <c r="I60" s="204">
        <v>400000</v>
      </c>
      <c r="J60" s="14"/>
    </row>
    <row r="61" spans="1:11" ht="37.35" hidden="1" customHeight="1">
      <c r="A61" s="118"/>
      <c r="B61" s="126"/>
      <c r="C61" s="126"/>
      <c r="D61" s="33"/>
      <c r="E61" s="140" t="s">
        <v>146</v>
      </c>
      <c r="F61" s="22"/>
      <c r="G61" s="22"/>
      <c r="H61" s="22"/>
      <c r="I61" s="204">
        <v>200000</v>
      </c>
      <c r="J61" s="14"/>
    </row>
    <row r="62" spans="1:11" ht="37.35" hidden="1" customHeight="1">
      <c r="A62" s="118"/>
      <c r="B62" s="126"/>
      <c r="C62" s="126"/>
      <c r="D62" s="33"/>
      <c r="E62" s="140" t="s">
        <v>143</v>
      </c>
      <c r="F62" s="22"/>
      <c r="G62" s="22"/>
      <c r="H62" s="22"/>
      <c r="I62" s="204">
        <v>300000</v>
      </c>
      <c r="J62" s="14"/>
    </row>
    <row r="63" spans="1:11" ht="28.15" customHeight="1">
      <c r="A63" s="118"/>
      <c r="B63" s="126"/>
      <c r="C63" s="126"/>
      <c r="D63" s="33"/>
      <c r="E63" s="140" t="s">
        <v>262</v>
      </c>
      <c r="F63" s="22"/>
      <c r="G63" s="22"/>
      <c r="H63" s="22"/>
      <c r="I63" s="204">
        <v>64700</v>
      </c>
      <c r="J63" s="14"/>
      <c r="K63" s="124">
        <v>1</v>
      </c>
    </row>
    <row r="64" spans="1:11" ht="28.15" hidden="1" customHeight="1">
      <c r="A64" s="118"/>
      <c r="B64" s="126"/>
      <c r="C64" s="126"/>
      <c r="D64" s="33"/>
      <c r="E64" s="140" t="s">
        <v>263</v>
      </c>
      <c r="F64" s="22"/>
      <c r="G64" s="22"/>
      <c r="H64" s="22"/>
      <c r="I64" s="204">
        <v>20100</v>
      </c>
      <c r="J64" s="14"/>
    </row>
    <row r="65" spans="1:11" ht="37.35" customHeight="1">
      <c r="A65" s="118"/>
      <c r="B65" s="126"/>
      <c r="C65" s="126"/>
      <c r="D65" s="33"/>
      <c r="E65" s="140" t="s">
        <v>147</v>
      </c>
      <c r="F65" s="22"/>
      <c r="G65" s="22"/>
      <c r="H65" s="22"/>
      <c r="I65" s="204">
        <v>50000</v>
      </c>
      <c r="J65" s="14"/>
      <c r="K65" s="124">
        <v>1</v>
      </c>
    </row>
    <row r="66" spans="1:11" ht="37.35" hidden="1" customHeight="1">
      <c r="A66" s="118"/>
      <c r="B66" s="126"/>
      <c r="C66" s="126"/>
      <c r="D66" s="33"/>
      <c r="E66" s="22" t="s">
        <v>39</v>
      </c>
      <c r="F66" s="22"/>
      <c r="G66" s="22"/>
      <c r="H66" s="22"/>
      <c r="I66" s="204">
        <v>200000</v>
      </c>
      <c r="J66" s="14"/>
    </row>
    <row r="67" spans="1:11" ht="8.65" customHeight="1">
      <c r="A67" s="118"/>
      <c r="B67" s="126"/>
      <c r="C67" s="126"/>
      <c r="D67" s="33"/>
      <c r="E67" s="125"/>
      <c r="F67" s="125"/>
      <c r="G67" s="125"/>
      <c r="H67" s="125"/>
      <c r="I67" s="204"/>
      <c r="J67" s="14"/>
      <c r="K67" s="124">
        <v>1</v>
      </c>
    </row>
    <row r="68" spans="1:11" ht="40.5" customHeight="1">
      <c r="A68" s="11" t="s">
        <v>148</v>
      </c>
      <c r="B68" s="20">
        <v>1021</v>
      </c>
      <c r="C68" s="18" t="s">
        <v>40</v>
      </c>
      <c r="D68" s="22" t="s">
        <v>233</v>
      </c>
      <c r="E68" s="125"/>
      <c r="F68" s="125"/>
      <c r="G68" s="125"/>
      <c r="H68" s="125"/>
      <c r="I68" s="203">
        <f>SUM(I69:I76)</f>
        <v>1337000</v>
      </c>
      <c r="J68" s="13"/>
      <c r="K68" s="124">
        <v>1</v>
      </c>
    </row>
    <row r="69" spans="1:11" ht="40.5" hidden="1" customHeight="1">
      <c r="A69" s="11"/>
      <c r="B69" s="20"/>
      <c r="C69" s="18"/>
      <c r="D69" s="22"/>
      <c r="E69" s="140" t="s">
        <v>264</v>
      </c>
      <c r="F69" s="125"/>
      <c r="G69" s="125"/>
      <c r="H69" s="125"/>
      <c r="I69" s="204">
        <v>50000</v>
      </c>
      <c r="J69" s="13"/>
    </row>
    <row r="70" spans="1:11" ht="36.75" hidden="1" customHeight="1">
      <c r="A70" s="118"/>
      <c r="B70" s="126"/>
      <c r="C70" s="126"/>
      <c r="D70" s="33"/>
      <c r="E70" s="140" t="s">
        <v>149</v>
      </c>
      <c r="F70" s="22"/>
      <c r="G70" s="22"/>
      <c r="H70" s="22"/>
      <c r="I70" s="204">
        <v>400000</v>
      </c>
      <c r="J70" s="14"/>
    </row>
    <row r="71" spans="1:11" ht="36.75" hidden="1" customHeight="1">
      <c r="A71" s="118"/>
      <c r="B71" s="126"/>
      <c r="C71" s="126"/>
      <c r="D71" s="33"/>
      <c r="E71" s="140" t="s">
        <v>265</v>
      </c>
      <c r="F71" s="22"/>
      <c r="G71" s="22"/>
      <c r="H71" s="22"/>
      <c r="I71" s="196">
        <v>25000</v>
      </c>
      <c r="J71" s="14"/>
    </row>
    <row r="72" spans="1:11" ht="36.75" hidden="1" customHeight="1">
      <c r="A72" s="118"/>
      <c r="B72" s="126"/>
      <c r="C72" s="126"/>
      <c r="D72" s="33"/>
      <c r="E72" s="140" t="s">
        <v>266</v>
      </c>
      <c r="F72" s="22"/>
      <c r="G72" s="22"/>
      <c r="H72" s="22"/>
      <c r="I72" s="196">
        <v>25000</v>
      </c>
      <c r="J72" s="14"/>
    </row>
    <row r="73" spans="1:11" ht="36.75" hidden="1" customHeight="1">
      <c r="A73" s="118"/>
      <c r="B73" s="126"/>
      <c r="C73" s="126"/>
      <c r="D73" s="33"/>
      <c r="E73" s="140" t="s">
        <v>150</v>
      </c>
      <c r="F73" s="125"/>
      <c r="G73" s="125"/>
      <c r="H73" s="125"/>
      <c r="I73" s="204">
        <v>400000</v>
      </c>
      <c r="J73" s="14"/>
    </row>
    <row r="74" spans="1:11" ht="36.75" hidden="1" customHeight="1">
      <c r="A74" s="118"/>
      <c r="B74" s="126"/>
      <c r="C74" s="126"/>
      <c r="D74" s="33"/>
      <c r="E74" s="140" t="s">
        <v>267</v>
      </c>
      <c r="F74" s="125"/>
      <c r="G74" s="125"/>
      <c r="H74" s="125"/>
      <c r="I74" s="204">
        <v>300000</v>
      </c>
      <c r="J74" s="14"/>
    </row>
    <row r="75" spans="1:11" ht="36.75" hidden="1" customHeight="1">
      <c r="A75" s="118"/>
      <c r="B75" s="126"/>
      <c r="C75" s="126"/>
      <c r="D75" s="33"/>
      <c r="E75" s="22" t="s">
        <v>213</v>
      </c>
      <c r="F75" s="125"/>
      <c r="G75" s="125"/>
      <c r="H75" s="125"/>
      <c r="I75" s="204">
        <v>106000</v>
      </c>
      <c r="J75" s="14"/>
    </row>
    <row r="76" spans="1:11" ht="36.75" hidden="1" customHeight="1">
      <c r="A76" s="118"/>
      <c r="B76" s="126"/>
      <c r="C76" s="126"/>
      <c r="D76" s="33"/>
      <c r="E76" s="22" t="s">
        <v>268</v>
      </c>
      <c r="F76" s="125"/>
      <c r="G76" s="125"/>
      <c r="H76" s="125"/>
      <c r="I76" s="204">
        <v>31000</v>
      </c>
      <c r="J76" s="14"/>
    </row>
    <row r="77" spans="1:11" ht="8.4499999999999993" customHeight="1">
      <c r="A77" s="118"/>
      <c r="B77" s="126"/>
      <c r="C77" s="126"/>
      <c r="D77" s="33"/>
      <c r="E77" s="22"/>
      <c r="F77" s="125"/>
      <c r="G77" s="125"/>
      <c r="H77" s="125"/>
      <c r="I77" s="204"/>
      <c r="J77" s="14"/>
      <c r="K77" s="124">
        <v>1</v>
      </c>
    </row>
    <row r="78" spans="1:11" ht="67.150000000000006" hidden="1" customHeight="1">
      <c r="A78" s="11" t="s">
        <v>269</v>
      </c>
      <c r="B78" s="20">
        <v>1025</v>
      </c>
      <c r="C78" s="18" t="s">
        <v>270</v>
      </c>
      <c r="D78" s="16" t="s">
        <v>271</v>
      </c>
      <c r="E78" s="22"/>
      <c r="F78" s="125"/>
      <c r="G78" s="125"/>
      <c r="H78" s="125"/>
      <c r="I78" s="203">
        <f>I79</f>
        <v>300000</v>
      </c>
      <c r="J78" s="14"/>
    </row>
    <row r="79" spans="1:11" ht="37.15" hidden="1" customHeight="1">
      <c r="A79" s="118"/>
      <c r="B79" s="126"/>
      <c r="C79" s="126"/>
      <c r="D79" s="33"/>
      <c r="E79" s="19" t="s">
        <v>272</v>
      </c>
      <c r="F79" s="22"/>
      <c r="G79" s="22"/>
      <c r="H79" s="22"/>
      <c r="I79" s="204">
        <v>300000</v>
      </c>
      <c r="J79" s="14"/>
    </row>
    <row r="80" spans="1:11" ht="8.65" hidden="1" customHeight="1">
      <c r="A80" s="197"/>
      <c r="B80" s="198"/>
      <c r="C80" s="198"/>
      <c r="D80" s="33"/>
      <c r="E80" s="22"/>
      <c r="F80" s="22"/>
      <c r="G80" s="22"/>
      <c r="H80" s="22"/>
      <c r="I80" s="204"/>
      <c r="J80" s="14"/>
    </row>
    <row r="81" spans="1:10" ht="57" hidden="1" customHeight="1">
      <c r="A81" s="141" t="s">
        <v>176</v>
      </c>
      <c r="B81" s="142">
        <v>1070</v>
      </c>
      <c r="C81" s="143" t="s">
        <v>168</v>
      </c>
      <c r="D81" s="22" t="s">
        <v>178</v>
      </c>
      <c r="E81" s="22"/>
      <c r="F81" s="22"/>
      <c r="G81" s="22"/>
      <c r="H81" s="22"/>
      <c r="I81" s="203">
        <f>I82</f>
        <v>118000</v>
      </c>
      <c r="J81" s="14"/>
    </row>
    <row r="82" spans="1:10" ht="39" hidden="1" customHeight="1">
      <c r="A82" s="118"/>
      <c r="B82" s="126"/>
      <c r="C82" s="126"/>
      <c r="D82" s="33"/>
      <c r="E82" s="22" t="s">
        <v>214</v>
      </c>
      <c r="F82" s="22"/>
      <c r="G82" s="22"/>
      <c r="H82" s="22"/>
      <c r="I82" s="204">
        <v>118000</v>
      </c>
      <c r="J82" s="14"/>
    </row>
    <row r="83" spans="1:10" ht="8.65" hidden="1" customHeight="1">
      <c r="A83" s="118"/>
      <c r="B83" s="126"/>
      <c r="C83" s="126"/>
      <c r="D83" s="33"/>
      <c r="E83" s="22"/>
      <c r="F83" s="22"/>
      <c r="G83" s="22"/>
      <c r="H83" s="22"/>
      <c r="I83" s="204"/>
      <c r="J83" s="14"/>
    </row>
    <row r="84" spans="1:10" ht="36.75" hidden="1" customHeight="1">
      <c r="A84" s="141" t="s">
        <v>151</v>
      </c>
      <c r="B84" s="142">
        <v>1141</v>
      </c>
      <c r="C84" s="143" t="s">
        <v>152</v>
      </c>
      <c r="D84" s="25" t="s">
        <v>153</v>
      </c>
      <c r="E84" s="22"/>
      <c r="F84" s="22"/>
      <c r="G84" s="22"/>
      <c r="H84" s="22"/>
      <c r="I84" s="203">
        <f>SUM(I85:I85)</f>
        <v>100000</v>
      </c>
      <c r="J84" s="13"/>
    </row>
    <row r="85" spans="1:10" ht="27.75" hidden="1" customHeight="1">
      <c r="A85" s="118"/>
      <c r="B85" s="126"/>
      <c r="C85" s="126"/>
      <c r="D85" s="33"/>
      <c r="E85" s="144" t="s">
        <v>154</v>
      </c>
      <c r="F85" s="24"/>
      <c r="G85" s="24"/>
      <c r="H85" s="22"/>
      <c r="I85" s="204">
        <v>100000</v>
      </c>
      <c r="J85" s="14"/>
    </row>
    <row r="86" spans="1:10" ht="8.25" hidden="1" customHeight="1">
      <c r="A86" s="145"/>
      <c r="B86" s="146"/>
      <c r="C86" s="146"/>
      <c r="D86" s="147"/>
      <c r="E86" s="148"/>
      <c r="F86" s="57"/>
      <c r="G86" s="57"/>
      <c r="H86" s="84"/>
      <c r="I86" s="207"/>
      <c r="J86" s="14"/>
    </row>
    <row r="87" spans="1:10" ht="69.75" hidden="1" customHeight="1">
      <c r="A87" s="149" t="s">
        <v>155</v>
      </c>
      <c r="B87" s="150">
        <v>1200</v>
      </c>
      <c r="C87" s="151" t="s">
        <v>152</v>
      </c>
      <c r="D87" s="16" t="s">
        <v>156</v>
      </c>
      <c r="E87" s="152"/>
      <c r="F87" s="24"/>
      <c r="G87" s="24"/>
      <c r="H87" s="22"/>
      <c r="I87" s="203">
        <f>SUM(I88:I89)</f>
        <v>516380</v>
      </c>
      <c r="J87" s="14"/>
    </row>
    <row r="88" spans="1:10" ht="27" hidden="1" customHeight="1">
      <c r="A88" s="118"/>
      <c r="B88" s="126"/>
      <c r="C88" s="126"/>
      <c r="D88" s="33"/>
      <c r="E88" s="152" t="s">
        <v>220</v>
      </c>
      <c r="F88" s="24"/>
      <c r="G88" s="24"/>
      <c r="H88" s="22"/>
      <c r="I88" s="204">
        <v>77890</v>
      </c>
      <c r="J88" s="14"/>
    </row>
    <row r="89" spans="1:10" ht="27" hidden="1" customHeight="1">
      <c r="A89" s="118"/>
      <c r="B89" s="126"/>
      <c r="C89" s="126"/>
      <c r="D89" s="33"/>
      <c r="E89" s="152" t="s">
        <v>221</v>
      </c>
      <c r="F89" s="24"/>
      <c r="G89" s="24"/>
      <c r="H89" s="22"/>
      <c r="I89" s="204">
        <v>438490</v>
      </c>
      <c r="J89" s="14"/>
    </row>
    <row r="90" spans="1:10" ht="8.65" hidden="1" customHeight="1">
      <c r="A90" s="118"/>
      <c r="B90" s="126"/>
      <c r="C90" s="126"/>
      <c r="D90" s="33"/>
      <c r="E90" s="153"/>
      <c r="F90" s="153"/>
      <c r="G90" s="153"/>
      <c r="H90" s="125"/>
      <c r="I90" s="204"/>
      <c r="J90" s="14"/>
    </row>
    <row r="91" spans="1:10" ht="36.75" hidden="1" customHeight="1">
      <c r="A91" s="149" t="s">
        <v>252</v>
      </c>
      <c r="B91" s="150">
        <v>7321</v>
      </c>
      <c r="C91" s="151" t="s">
        <v>17</v>
      </c>
      <c r="D91" s="22" t="s">
        <v>115</v>
      </c>
      <c r="E91" s="153"/>
      <c r="F91" s="153"/>
      <c r="G91" s="153"/>
      <c r="H91" s="125"/>
      <c r="I91" s="203">
        <f>I92</f>
        <v>326000</v>
      </c>
      <c r="J91" s="14"/>
    </row>
    <row r="92" spans="1:10" ht="39.75" hidden="1" customHeight="1">
      <c r="A92" s="118"/>
      <c r="B92" s="126"/>
      <c r="C92" s="126"/>
      <c r="D92" s="33"/>
      <c r="E92" s="153" t="s">
        <v>253</v>
      </c>
      <c r="F92" s="153"/>
      <c r="G92" s="153"/>
      <c r="H92" s="125"/>
      <c r="I92" s="204">
        <v>326000</v>
      </c>
      <c r="J92" s="14"/>
    </row>
    <row r="93" spans="1:10" ht="8.65" hidden="1" customHeight="1">
      <c r="A93" s="118"/>
      <c r="B93" s="126"/>
      <c r="C93" s="126"/>
      <c r="D93" s="33"/>
      <c r="E93" s="153"/>
      <c r="F93" s="153"/>
      <c r="G93" s="153"/>
      <c r="H93" s="125"/>
      <c r="I93" s="204"/>
      <c r="J93" s="14"/>
    </row>
    <row r="94" spans="1:10" ht="26.25" hidden="1" customHeight="1">
      <c r="A94" s="8" t="s">
        <v>41</v>
      </c>
      <c r="B94" s="154"/>
      <c r="C94" s="155"/>
      <c r="D94" s="9" t="s">
        <v>42</v>
      </c>
      <c r="E94" s="156"/>
      <c r="F94" s="156"/>
      <c r="G94" s="156"/>
      <c r="H94" s="156"/>
      <c r="I94" s="202">
        <f>I95</f>
        <v>5965000</v>
      </c>
      <c r="J94" s="10"/>
    </row>
    <row r="95" spans="1:10" ht="21.6" hidden="1" customHeight="1">
      <c r="A95" s="11" t="s">
        <v>43</v>
      </c>
      <c r="B95" s="157"/>
      <c r="C95" s="158"/>
      <c r="D95" s="12" t="s">
        <v>42</v>
      </c>
      <c r="E95" s="125"/>
      <c r="F95" s="125"/>
      <c r="G95" s="125"/>
      <c r="H95" s="125"/>
      <c r="I95" s="203">
        <f>I97+I102+I105</f>
        <v>5965000</v>
      </c>
      <c r="J95" s="13"/>
    </row>
    <row r="96" spans="1:10" ht="11.25" hidden="1" customHeight="1">
      <c r="A96" s="11"/>
      <c r="B96" s="157"/>
      <c r="C96" s="158"/>
      <c r="D96" s="12"/>
      <c r="E96" s="125"/>
      <c r="F96" s="125"/>
      <c r="G96" s="125"/>
      <c r="H96" s="125"/>
      <c r="I96" s="204"/>
      <c r="J96" s="14"/>
    </row>
    <row r="97" spans="1:10" ht="36" hidden="1" customHeight="1">
      <c r="A97" s="133" t="s">
        <v>158</v>
      </c>
      <c r="B97" s="159">
        <v>2010</v>
      </c>
      <c r="C97" s="160" t="s">
        <v>159</v>
      </c>
      <c r="D97" s="161" t="s">
        <v>160</v>
      </c>
      <c r="E97" s="125"/>
      <c r="F97" s="125"/>
      <c r="G97" s="125"/>
      <c r="H97" s="125"/>
      <c r="I97" s="203">
        <f>SUM(I98:I100)</f>
        <v>4665000</v>
      </c>
      <c r="J97" s="13"/>
    </row>
    <row r="98" spans="1:10" ht="55.7" hidden="1" customHeight="1">
      <c r="A98" s="118"/>
      <c r="B98" s="126"/>
      <c r="C98" s="126"/>
      <c r="D98" s="33"/>
      <c r="E98" s="19" t="s">
        <v>157</v>
      </c>
      <c r="F98" s="22"/>
      <c r="G98" s="22"/>
      <c r="H98" s="22"/>
      <c r="I98" s="204">
        <v>3000000</v>
      </c>
      <c r="J98" s="14"/>
    </row>
    <row r="99" spans="1:10" ht="106.15" hidden="1" customHeight="1">
      <c r="A99" s="118"/>
      <c r="B99" s="126"/>
      <c r="C99" s="126"/>
      <c r="D99" s="33"/>
      <c r="E99" s="199" t="s">
        <v>273</v>
      </c>
      <c r="F99" s="22"/>
      <c r="G99" s="22"/>
      <c r="H99" s="22"/>
      <c r="I99" s="204">
        <v>765000</v>
      </c>
      <c r="J99" s="14"/>
    </row>
    <row r="100" spans="1:10" ht="119.45" hidden="1" customHeight="1">
      <c r="A100" s="118"/>
      <c r="B100" s="126"/>
      <c r="C100" s="126"/>
      <c r="D100" s="33"/>
      <c r="E100" s="199" t="s">
        <v>299</v>
      </c>
      <c r="F100" s="22"/>
      <c r="G100" s="22"/>
      <c r="H100" s="22"/>
      <c r="I100" s="204">
        <v>900000</v>
      </c>
      <c r="J100" s="14"/>
    </row>
    <row r="101" spans="1:10" ht="6" hidden="1" customHeight="1">
      <c r="A101" s="118"/>
      <c r="B101" s="126"/>
      <c r="C101" s="126"/>
      <c r="D101" s="33"/>
      <c r="E101" s="19"/>
      <c r="F101" s="22"/>
      <c r="G101" s="22"/>
      <c r="H101" s="22"/>
      <c r="I101" s="204"/>
      <c r="J101" s="14"/>
    </row>
    <row r="102" spans="1:10" ht="37.5" hidden="1" customHeight="1">
      <c r="A102" s="133" t="s">
        <v>256</v>
      </c>
      <c r="B102" s="159">
        <v>2030</v>
      </c>
      <c r="C102" s="160" t="s">
        <v>257</v>
      </c>
      <c r="D102" s="88" t="s">
        <v>258</v>
      </c>
      <c r="E102" s="19"/>
      <c r="F102" s="22"/>
      <c r="G102" s="22"/>
      <c r="H102" s="22"/>
      <c r="I102" s="203">
        <f>I103</f>
        <v>1000000</v>
      </c>
      <c r="J102" s="14"/>
    </row>
    <row r="103" spans="1:10" ht="40.5" hidden="1" customHeight="1">
      <c r="A103" s="118"/>
      <c r="B103" s="126"/>
      <c r="C103" s="126"/>
      <c r="D103" s="33"/>
      <c r="E103" s="19" t="s">
        <v>259</v>
      </c>
      <c r="F103" s="22"/>
      <c r="G103" s="22"/>
      <c r="H103" s="22"/>
      <c r="I103" s="204">
        <v>1000000</v>
      </c>
      <c r="J103" s="14"/>
    </row>
    <row r="104" spans="1:10" ht="9" hidden="1" customHeight="1">
      <c r="A104" s="118"/>
      <c r="B104" s="126"/>
      <c r="C104" s="126"/>
      <c r="D104" s="33"/>
      <c r="E104" s="19"/>
      <c r="F104" s="22"/>
      <c r="G104" s="22"/>
      <c r="H104" s="22"/>
      <c r="I104" s="204"/>
      <c r="J104" s="14"/>
    </row>
    <row r="105" spans="1:10" ht="54" hidden="1" customHeight="1">
      <c r="A105" s="11" t="s">
        <v>274</v>
      </c>
      <c r="B105" s="160" t="s">
        <v>275</v>
      </c>
      <c r="C105" s="160" t="s">
        <v>276</v>
      </c>
      <c r="D105" s="22" t="s">
        <v>277</v>
      </c>
      <c r="E105" s="22"/>
      <c r="F105" s="22"/>
      <c r="G105" s="22"/>
      <c r="H105" s="22"/>
      <c r="I105" s="203">
        <f>I106</f>
        <v>300000</v>
      </c>
      <c r="J105" s="14"/>
    </row>
    <row r="106" spans="1:10" ht="40.5" hidden="1" customHeight="1">
      <c r="A106" s="118"/>
      <c r="B106" s="126"/>
      <c r="C106" s="126"/>
      <c r="D106" s="33"/>
      <c r="E106" s="25" t="s">
        <v>278</v>
      </c>
      <c r="F106" s="22"/>
      <c r="G106" s="22"/>
      <c r="H106" s="22"/>
      <c r="I106" s="204">
        <v>300000</v>
      </c>
      <c r="J106" s="14"/>
    </row>
    <row r="107" spans="1:10" ht="7.15" hidden="1" customHeight="1">
      <c r="A107" s="118"/>
      <c r="B107" s="126"/>
      <c r="C107" s="126"/>
      <c r="D107" s="33"/>
      <c r="E107" s="22"/>
      <c r="F107" s="22"/>
      <c r="G107" s="22"/>
      <c r="H107" s="22"/>
      <c r="I107" s="204"/>
      <c r="J107" s="14"/>
    </row>
    <row r="108" spans="1:10" ht="27" hidden="1" customHeight="1">
      <c r="A108" s="8" t="s">
        <v>44</v>
      </c>
      <c r="B108" s="154"/>
      <c r="C108" s="155"/>
      <c r="D108" s="9" t="s">
        <v>45</v>
      </c>
      <c r="E108" s="162"/>
      <c r="F108" s="162"/>
      <c r="G108" s="162"/>
      <c r="H108" s="162"/>
      <c r="I108" s="202">
        <f>I109</f>
        <v>4510000</v>
      </c>
      <c r="J108" s="10"/>
    </row>
    <row r="109" spans="1:10" ht="25.5" hidden="1" customHeight="1">
      <c r="A109" s="11" t="s">
        <v>46</v>
      </c>
      <c r="B109" s="26"/>
      <c r="C109" s="15"/>
      <c r="D109" s="163" t="s">
        <v>45</v>
      </c>
      <c r="E109" s="33"/>
      <c r="F109" s="33"/>
      <c r="G109" s="33"/>
      <c r="H109" s="33"/>
      <c r="I109" s="203">
        <f>I111+I117+I120+I114</f>
        <v>4510000</v>
      </c>
      <c r="J109" s="13"/>
    </row>
    <row r="110" spans="1:10" ht="7.15" hidden="1" customHeight="1">
      <c r="A110" s="118"/>
      <c r="B110" s="126"/>
      <c r="C110" s="126"/>
      <c r="D110" s="33"/>
      <c r="E110" s="33"/>
      <c r="F110" s="33"/>
      <c r="G110" s="33"/>
      <c r="H110" s="33"/>
      <c r="I110" s="204"/>
      <c r="J110" s="14"/>
    </row>
    <row r="111" spans="1:10" ht="54.95" hidden="1" customHeight="1">
      <c r="A111" s="11" t="s">
        <v>47</v>
      </c>
      <c r="B111" s="15" t="s">
        <v>48</v>
      </c>
      <c r="C111" s="15" t="s">
        <v>12</v>
      </c>
      <c r="D111" s="27" t="s">
        <v>49</v>
      </c>
      <c r="E111" s="33"/>
      <c r="F111" s="33"/>
      <c r="G111" s="33"/>
      <c r="H111" s="33"/>
      <c r="I111" s="203">
        <f>I112</f>
        <v>150000</v>
      </c>
      <c r="J111" s="13"/>
    </row>
    <row r="112" spans="1:10" ht="24.75" hidden="1" customHeight="1">
      <c r="A112" s="118"/>
      <c r="B112" s="126"/>
      <c r="C112" s="126"/>
      <c r="D112" s="33"/>
      <c r="E112" s="28" t="s">
        <v>50</v>
      </c>
      <c r="F112" s="28"/>
      <c r="G112" s="28"/>
      <c r="H112" s="28"/>
      <c r="I112" s="204">
        <v>150000</v>
      </c>
      <c r="J112" s="14"/>
    </row>
    <row r="113" spans="1:10" ht="6" hidden="1" customHeight="1">
      <c r="A113" s="118"/>
      <c r="B113" s="126"/>
      <c r="C113" s="126"/>
      <c r="D113" s="33"/>
      <c r="E113" s="33"/>
      <c r="F113" s="33"/>
      <c r="G113" s="33"/>
      <c r="H113" s="33"/>
      <c r="I113" s="204"/>
      <c r="J113" s="14"/>
    </row>
    <row r="114" spans="1:10" ht="56.25" hidden="1" customHeight="1">
      <c r="A114" s="11" t="s">
        <v>162</v>
      </c>
      <c r="B114" s="15" t="s">
        <v>163</v>
      </c>
      <c r="C114" s="15" t="s">
        <v>164</v>
      </c>
      <c r="D114" s="22" t="s">
        <v>165</v>
      </c>
      <c r="E114" s="33"/>
      <c r="F114" s="33"/>
      <c r="G114" s="33"/>
      <c r="H114" s="33"/>
      <c r="I114" s="203">
        <f>I115</f>
        <v>280000</v>
      </c>
      <c r="J114" s="14"/>
    </row>
    <row r="115" spans="1:10" ht="36.75" hidden="1" customHeight="1">
      <c r="A115" s="118"/>
      <c r="B115" s="126"/>
      <c r="C115" s="129"/>
      <c r="D115" s="33"/>
      <c r="E115" s="24" t="s">
        <v>166</v>
      </c>
      <c r="F115" s="33"/>
      <c r="G115" s="33"/>
      <c r="H115" s="33"/>
      <c r="I115" s="204">
        <v>280000</v>
      </c>
      <c r="J115" s="14"/>
    </row>
    <row r="116" spans="1:10" ht="6.75" hidden="1" customHeight="1">
      <c r="A116" s="118"/>
      <c r="B116" s="126"/>
      <c r="C116" s="129"/>
      <c r="D116" s="33"/>
      <c r="E116" s="33"/>
      <c r="F116" s="33"/>
      <c r="G116" s="33"/>
      <c r="H116" s="33"/>
      <c r="I116" s="204"/>
      <c r="J116" s="14"/>
    </row>
    <row r="117" spans="1:10" ht="68.25" hidden="1" customHeight="1">
      <c r="A117" s="11" t="s">
        <v>51</v>
      </c>
      <c r="B117" s="15" t="s">
        <v>52</v>
      </c>
      <c r="C117" s="164" t="s">
        <v>53</v>
      </c>
      <c r="D117" s="16" t="s">
        <v>54</v>
      </c>
      <c r="E117" s="33"/>
      <c r="F117" s="33"/>
      <c r="G117" s="33"/>
      <c r="H117" s="33"/>
      <c r="I117" s="203">
        <f>I118</f>
        <v>80000</v>
      </c>
      <c r="J117" s="13"/>
    </row>
    <row r="118" spans="1:10" ht="24.75" hidden="1" customHeight="1">
      <c r="A118" s="118"/>
      <c r="B118" s="126"/>
      <c r="C118" s="126"/>
      <c r="D118" s="33"/>
      <c r="E118" s="22" t="s">
        <v>161</v>
      </c>
      <c r="F118" s="28"/>
      <c r="G118" s="28"/>
      <c r="H118" s="28"/>
      <c r="I118" s="204">
        <v>80000</v>
      </c>
      <c r="J118" s="14"/>
    </row>
    <row r="119" spans="1:10" ht="9.1999999999999993" hidden="1" customHeight="1">
      <c r="A119" s="118"/>
      <c r="B119" s="126"/>
      <c r="C119" s="126"/>
      <c r="D119" s="33"/>
      <c r="E119" s="33"/>
      <c r="F119" s="33"/>
      <c r="G119" s="33"/>
      <c r="H119" s="33"/>
      <c r="I119" s="204"/>
      <c r="J119" s="14"/>
    </row>
    <row r="120" spans="1:10" ht="54" hidden="1" customHeight="1">
      <c r="A120" s="11" t="s">
        <v>55</v>
      </c>
      <c r="B120" s="26">
        <v>6082</v>
      </c>
      <c r="C120" s="15" t="s">
        <v>56</v>
      </c>
      <c r="D120" s="22" t="s">
        <v>57</v>
      </c>
      <c r="E120" s="33"/>
      <c r="F120" s="33"/>
      <c r="G120" s="33"/>
      <c r="H120" s="33"/>
      <c r="I120" s="203">
        <f>I121</f>
        <v>4000000</v>
      </c>
      <c r="J120" s="13"/>
    </row>
    <row r="121" spans="1:10" ht="78" hidden="1" customHeight="1">
      <c r="A121" s="118"/>
      <c r="B121" s="126"/>
      <c r="C121" s="126"/>
      <c r="D121" s="33"/>
      <c r="E121" s="165" t="s">
        <v>58</v>
      </c>
      <c r="F121" s="165"/>
      <c r="G121" s="165"/>
      <c r="H121" s="166"/>
      <c r="I121" s="204">
        <v>4000000</v>
      </c>
      <c r="J121" s="14"/>
    </row>
    <row r="122" spans="1:10" ht="6.75" hidden="1" customHeight="1">
      <c r="A122" s="118"/>
      <c r="B122" s="126"/>
      <c r="C122" s="126"/>
      <c r="D122" s="33"/>
      <c r="E122" s="166"/>
      <c r="F122" s="166"/>
      <c r="G122" s="166"/>
      <c r="H122" s="166"/>
      <c r="I122" s="204"/>
      <c r="J122" s="14"/>
    </row>
    <row r="123" spans="1:10" ht="45.75" hidden="1" customHeight="1">
      <c r="A123" s="167" t="s">
        <v>59</v>
      </c>
      <c r="B123" s="168"/>
      <c r="C123" s="168"/>
      <c r="D123" s="29" t="s">
        <v>60</v>
      </c>
      <c r="E123" s="162"/>
      <c r="F123" s="162"/>
      <c r="G123" s="162"/>
      <c r="H123" s="162"/>
      <c r="I123" s="202">
        <f>I124</f>
        <v>78000</v>
      </c>
      <c r="J123" s="10"/>
    </row>
    <row r="124" spans="1:10" ht="42" hidden="1" customHeight="1">
      <c r="A124" s="89" t="s">
        <v>61</v>
      </c>
      <c r="B124" s="122"/>
      <c r="C124" s="122"/>
      <c r="D124" s="30" t="s">
        <v>60</v>
      </c>
      <c r="E124" s="33"/>
      <c r="F124" s="33"/>
      <c r="G124" s="33"/>
      <c r="H124" s="33"/>
      <c r="I124" s="203">
        <f>I126</f>
        <v>78000</v>
      </c>
      <c r="J124" s="13"/>
    </row>
    <row r="125" spans="1:10" ht="7.9" hidden="1" customHeight="1">
      <c r="A125" s="31"/>
      <c r="B125" s="122"/>
      <c r="C125" s="122"/>
      <c r="D125" s="169"/>
      <c r="E125" s="33"/>
      <c r="F125" s="33"/>
      <c r="G125" s="33"/>
      <c r="H125" s="33"/>
      <c r="I125" s="204"/>
      <c r="J125" s="14"/>
    </row>
    <row r="126" spans="1:10" ht="54" hidden="1" customHeight="1">
      <c r="A126" s="11" t="s">
        <v>62</v>
      </c>
      <c r="B126" s="15" t="s">
        <v>48</v>
      </c>
      <c r="C126" s="15" t="s">
        <v>12</v>
      </c>
      <c r="D126" s="27" t="s">
        <v>49</v>
      </c>
      <c r="E126" s="33"/>
      <c r="F126" s="33"/>
      <c r="G126" s="33"/>
      <c r="H126" s="33"/>
      <c r="I126" s="203">
        <f>SUM(I127:I127)</f>
        <v>78000</v>
      </c>
      <c r="J126" s="13"/>
    </row>
    <row r="127" spans="1:10" ht="25.5" hidden="1" customHeight="1">
      <c r="A127" s="118"/>
      <c r="B127" s="126"/>
      <c r="C127" s="126"/>
      <c r="D127" s="33"/>
      <c r="E127" s="28" t="s">
        <v>50</v>
      </c>
      <c r="F127" s="28"/>
      <c r="G127" s="28"/>
      <c r="H127" s="32"/>
      <c r="I127" s="204">
        <v>78000</v>
      </c>
      <c r="J127" s="14"/>
    </row>
    <row r="128" spans="1:10" ht="7.9" hidden="1" customHeight="1">
      <c r="A128" s="118"/>
      <c r="B128" s="126"/>
      <c r="C128" s="126"/>
      <c r="D128" s="33"/>
      <c r="E128" s="170"/>
      <c r="F128" s="170"/>
      <c r="G128" s="170"/>
      <c r="H128" s="170"/>
      <c r="I128" s="204"/>
      <c r="J128" s="14"/>
    </row>
    <row r="129" spans="1:10" ht="27.4" hidden="1" customHeight="1">
      <c r="A129" s="8" t="s">
        <v>63</v>
      </c>
      <c r="B129" s="154"/>
      <c r="C129" s="155"/>
      <c r="D129" s="9" t="s">
        <v>64</v>
      </c>
      <c r="E129" s="162"/>
      <c r="F129" s="162"/>
      <c r="G129" s="162"/>
      <c r="H129" s="162"/>
      <c r="I129" s="202">
        <f>I130</f>
        <v>1815170</v>
      </c>
      <c r="J129" s="10"/>
    </row>
    <row r="130" spans="1:10" ht="25.5" hidden="1" customHeight="1">
      <c r="A130" s="11" t="s">
        <v>65</v>
      </c>
      <c r="B130" s="26"/>
      <c r="C130" s="15"/>
      <c r="D130" s="12" t="s">
        <v>64</v>
      </c>
      <c r="E130" s="33"/>
      <c r="F130" s="33"/>
      <c r="G130" s="33"/>
      <c r="H130" s="33"/>
      <c r="I130" s="203">
        <f>I136+I132+I141</f>
        <v>1815170</v>
      </c>
      <c r="J130" s="13"/>
    </row>
    <row r="131" spans="1:10" ht="6.6" hidden="1" customHeight="1">
      <c r="A131" s="118"/>
      <c r="B131" s="126"/>
      <c r="C131" s="126"/>
      <c r="D131" s="33"/>
      <c r="E131" s="33"/>
      <c r="F131" s="33"/>
      <c r="G131" s="33"/>
      <c r="H131" s="33"/>
      <c r="I131" s="204"/>
      <c r="J131" s="14"/>
    </row>
    <row r="132" spans="1:10" ht="37.5" hidden="1" customHeight="1">
      <c r="A132" s="11" t="s">
        <v>167</v>
      </c>
      <c r="B132" s="26">
        <v>1080</v>
      </c>
      <c r="C132" s="15" t="s">
        <v>168</v>
      </c>
      <c r="D132" s="19" t="s">
        <v>177</v>
      </c>
      <c r="E132" s="33"/>
      <c r="F132" s="33"/>
      <c r="G132" s="33"/>
      <c r="H132" s="33"/>
      <c r="I132" s="203">
        <f>SUM(I133:I134)</f>
        <v>400000</v>
      </c>
      <c r="J132" s="14"/>
    </row>
    <row r="133" spans="1:10" ht="26.25" hidden="1" customHeight="1">
      <c r="A133" s="11"/>
      <c r="B133" s="26"/>
      <c r="C133" s="15"/>
      <c r="D133" s="19"/>
      <c r="E133" s="33" t="s">
        <v>169</v>
      </c>
      <c r="F133" s="33"/>
      <c r="G133" s="33"/>
      <c r="H133" s="33"/>
      <c r="I133" s="204">
        <v>350000</v>
      </c>
      <c r="J133" s="14"/>
    </row>
    <row r="134" spans="1:10" ht="26.25" hidden="1" customHeight="1">
      <c r="A134" s="118"/>
      <c r="B134" s="126"/>
      <c r="C134" s="126"/>
      <c r="D134" s="33"/>
      <c r="E134" s="33" t="s">
        <v>219</v>
      </c>
      <c r="F134" s="33"/>
      <c r="G134" s="33"/>
      <c r="H134" s="33"/>
      <c r="I134" s="204">
        <v>50000</v>
      </c>
      <c r="J134" s="14"/>
    </row>
    <row r="135" spans="1:10" ht="6.6" hidden="1" customHeight="1">
      <c r="A135" s="118"/>
      <c r="B135" s="126"/>
      <c r="C135" s="126"/>
      <c r="D135" s="33"/>
      <c r="E135" s="33"/>
      <c r="F135" s="33"/>
      <c r="G135" s="33"/>
      <c r="H135" s="33"/>
      <c r="I135" s="204"/>
      <c r="J135" s="14"/>
    </row>
    <row r="136" spans="1:10" ht="28.15" hidden="1" customHeight="1">
      <c r="A136" s="11" t="s">
        <v>66</v>
      </c>
      <c r="B136" s="26">
        <v>4030</v>
      </c>
      <c r="C136" s="15" t="s">
        <v>67</v>
      </c>
      <c r="D136" s="33" t="s">
        <v>68</v>
      </c>
      <c r="E136" s="33"/>
      <c r="F136" s="33"/>
      <c r="G136" s="33"/>
      <c r="H136" s="33"/>
      <c r="I136" s="203">
        <f>SUM(I137:I139)</f>
        <v>965000</v>
      </c>
      <c r="J136" s="13"/>
    </row>
    <row r="137" spans="1:10" ht="19.5" hidden="1">
      <c r="A137" s="118"/>
      <c r="B137" s="126"/>
      <c r="C137" s="126"/>
      <c r="D137" s="33"/>
      <c r="E137" s="93" t="s">
        <v>69</v>
      </c>
      <c r="F137" s="171"/>
      <c r="G137" s="171"/>
      <c r="H137" s="171"/>
      <c r="I137" s="204">
        <v>415000</v>
      </c>
      <c r="J137" s="14"/>
    </row>
    <row r="138" spans="1:10" ht="37.5" hidden="1">
      <c r="A138" s="118"/>
      <c r="B138" s="126"/>
      <c r="C138" s="126"/>
      <c r="D138" s="33"/>
      <c r="E138" s="200" t="s">
        <v>279</v>
      </c>
      <c r="F138" s="171"/>
      <c r="G138" s="171"/>
      <c r="H138" s="171"/>
      <c r="I138" s="204">
        <v>50000</v>
      </c>
      <c r="J138" s="14"/>
    </row>
    <row r="139" spans="1:10" ht="56.25" hidden="1" customHeight="1">
      <c r="A139" s="118"/>
      <c r="B139" s="126"/>
      <c r="C139" s="126"/>
      <c r="D139" s="33"/>
      <c r="E139" s="28" t="s">
        <v>170</v>
      </c>
      <c r="F139" s="22"/>
      <c r="G139" s="22"/>
      <c r="H139" s="22"/>
      <c r="I139" s="204">
        <v>500000</v>
      </c>
      <c r="J139" s="14"/>
    </row>
    <row r="140" spans="1:10" ht="9" hidden="1" customHeight="1">
      <c r="A140" s="118"/>
      <c r="B140" s="126"/>
      <c r="C140" s="126"/>
      <c r="D140" s="33"/>
      <c r="E140" s="28"/>
      <c r="F140" s="28"/>
      <c r="G140" s="28"/>
      <c r="H140" s="28"/>
      <c r="I140" s="204"/>
      <c r="J140" s="14"/>
    </row>
    <row r="141" spans="1:10" ht="56.25" hidden="1" customHeight="1">
      <c r="A141" s="130">
        <v>1014060</v>
      </c>
      <c r="B141" s="26">
        <v>4060</v>
      </c>
      <c r="C141" s="15" t="s">
        <v>171</v>
      </c>
      <c r="D141" s="19" t="s">
        <v>172</v>
      </c>
      <c r="E141" s="28"/>
      <c r="F141" s="28"/>
      <c r="G141" s="28"/>
      <c r="H141" s="28"/>
      <c r="I141" s="203">
        <f>SUM(I142:I146)</f>
        <v>450170</v>
      </c>
      <c r="J141" s="14"/>
    </row>
    <row r="142" spans="1:10" ht="27" hidden="1" customHeight="1">
      <c r="A142" s="118"/>
      <c r="B142" s="126"/>
      <c r="C142" s="126"/>
      <c r="D142" s="33"/>
      <c r="E142" s="28" t="s">
        <v>173</v>
      </c>
      <c r="F142" s="28"/>
      <c r="G142" s="28"/>
      <c r="H142" s="28"/>
      <c r="I142" s="204">
        <v>50000</v>
      </c>
      <c r="J142" s="14"/>
    </row>
    <row r="143" spans="1:10" ht="37.5" hidden="1" customHeight="1">
      <c r="A143" s="118"/>
      <c r="B143" s="126"/>
      <c r="C143" s="126"/>
      <c r="D143" s="33"/>
      <c r="E143" s="28" t="s">
        <v>244</v>
      </c>
      <c r="F143" s="28"/>
      <c r="G143" s="28"/>
      <c r="H143" s="28"/>
      <c r="I143" s="204">
        <v>30000</v>
      </c>
      <c r="J143" s="14"/>
    </row>
    <row r="144" spans="1:10" ht="37.5" hidden="1" customHeight="1">
      <c r="A144" s="118"/>
      <c r="B144" s="126"/>
      <c r="C144" s="126"/>
      <c r="D144" s="33"/>
      <c r="E144" s="28" t="s">
        <v>280</v>
      </c>
      <c r="F144" s="28"/>
      <c r="G144" s="28"/>
      <c r="H144" s="28"/>
      <c r="I144" s="196">
        <v>125800</v>
      </c>
      <c r="J144" s="14"/>
    </row>
    <row r="145" spans="1:10" ht="37.5" hidden="1" customHeight="1">
      <c r="A145" s="118"/>
      <c r="B145" s="126"/>
      <c r="C145" s="126"/>
      <c r="D145" s="33"/>
      <c r="E145" s="28" t="s">
        <v>281</v>
      </c>
      <c r="F145" s="28"/>
      <c r="G145" s="28"/>
      <c r="H145" s="28"/>
      <c r="I145" s="196">
        <v>117370</v>
      </c>
      <c r="J145" s="14"/>
    </row>
    <row r="146" spans="1:10" ht="40.15" hidden="1" customHeight="1">
      <c r="A146" s="118"/>
      <c r="B146" s="126"/>
      <c r="C146" s="126"/>
      <c r="D146" s="33"/>
      <c r="E146" s="201" t="s">
        <v>282</v>
      </c>
      <c r="F146" s="28"/>
      <c r="G146" s="28"/>
      <c r="H146" s="28"/>
      <c r="I146" s="196">
        <v>127000</v>
      </c>
      <c r="J146" s="14"/>
    </row>
    <row r="147" spans="1:10" ht="7.9" hidden="1" customHeight="1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33.75" hidden="1" customHeight="1">
      <c r="A148" s="34">
        <v>1100000</v>
      </c>
      <c r="B148" s="35"/>
      <c r="C148" s="36"/>
      <c r="D148" s="29" t="s">
        <v>215</v>
      </c>
      <c r="E148" s="162"/>
      <c r="F148" s="162"/>
      <c r="G148" s="162"/>
      <c r="H148" s="162"/>
      <c r="I148" s="202">
        <f>I149</f>
        <v>4012300</v>
      </c>
      <c r="J148" s="10"/>
    </row>
    <row r="149" spans="1:10" ht="26.25" hidden="1" customHeight="1">
      <c r="A149" s="31">
        <v>1110000</v>
      </c>
      <c r="B149" s="37"/>
      <c r="C149" s="38"/>
      <c r="D149" s="30" t="s">
        <v>215</v>
      </c>
      <c r="E149" s="33"/>
      <c r="F149" s="33"/>
      <c r="G149" s="33"/>
      <c r="H149" s="33"/>
      <c r="I149" s="203">
        <f>I151+I154+I160+I163</f>
        <v>4012300</v>
      </c>
      <c r="J149" s="13"/>
    </row>
    <row r="150" spans="1:10" ht="8.65" hidden="1" customHeight="1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56.25" hidden="1" customHeight="1">
      <c r="A151" s="11" t="s">
        <v>71</v>
      </c>
      <c r="B151" s="26">
        <v>5031</v>
      </c>
      <c r="C151" s="15" t="s">
        <v>72</v>
      </c>
      <c r="D151" s="19" t="s">
        <v>73</v>
      </c>
      <c r="E151" s="173"/>
      <c r="F151" s="173"/>
      <c r="G151" s="173"/>
      <c r="H151" s="173"/>
      <c r="I151" s="203">
        <f>SUM(I152:I152)</f>
        <v>120000</v>
      </c>
      <c r="J151" s="13"/>
    </row>
    <row r="152" spans="1:10" ht="27.4" hidden="1" customHeight="1">
      <c r="A152" s="11"/>
      <c r="B152" s="37"/>
      <c r="C152" s="38"/>
      <c r="D152" s="174"/>
      <c r="E152" s="28" t="s">
        <v>175</v>
      </c>
      <c r="F152" s="28"/>
      <c r="G152" s="28"/>
      <c r="H152" s="28"/>
      <c r="I152" s="204">
        <v>120000</v>
      </c>
      <c r="J152" s="14"/>
    </row>
    <row r="153" spans="1:10" ht="9.4" hidden="1" customHeight="1">
      <c r="A153" s="11"/>
      <c r="B153" s="37"/>
      <c r="C153" s="38"/>
      <c r="D153" s="174"/>
      <c r="E153" s="28"/>
      <c r="F153" s="28"/>
      <c r="G153" s="28"/>
      <c r="H153" s="28"/>
      <c r="I153" s="204"/>
      <c r="J153" s="14"/>
    </row>
    <row r="154" spans="1:10" ht="68.25" hidden="1" customHeight="1">
      <c r="A154" s="31">
        <v>1115061</v>
      </c>
      <c r="B154" s="26">
        <v>5061</v>
      </c>
      <c r="C154" s="15" t="s">
        <v>72</v>
      </c>
      <c r="D154" s="27" t="s">
        <v>174</v>
      </c>
      <c r="E154" s="28"/>
      <c r="F154" s="28"/>
      <c r="G154" s="28"/>
      <c r="H154" s="28"/>
      <c r="I154" s="203">
        <f>SUM(I155:I158)</f>
        <v>3092300</v>
      </c>
      <c r="J154" s="13"/>
    </row>
    <row r="155" spans="1:10" ht="28.15" hidden="1" customHeight="1">
      <c r="A155" s="118"/>
      <c r="B155" s="119"/>
      <c r="C155" s="119"/>
      <c r="D155" s="33"/>
      <c r="E155" s="28" t="s">
        <v>74</v>
      </c>
      <c r="F155" s="172"/>
      <c r="G155" s="172"/>
      <c r="H155" s="28"/>
      <c r="I155" s="204">
        <v>2750000</v>
      </c>
      <c r="J155" s="14"/>
    </row>
    <row r="156" spans="1:10" ht="42" hidden="1" customHeight="1">
      <c r="A156" s="118"/>
      <c r="B156" s="119"/>
      <c r="C156" s="119"/>
      <c r="D156" s="33"/>
      <c r="E156" s="28" t="s">
        <v>284</v>
      </c>
      <c r="F156" s="172"/>
      <c r="G156" s="172"/>
      <c r="H156" s="28"/>
      <c r="I156" s="204">
        <v>50000</v>
      </c>
      <c r="J156" s="14"/>
    </row>
    <row r="157" spans="1:10" ht="35.450000000000003" hidden="1" customHeight="1">
      <c r="A157" s="118"/>
      <c r="B157" s="119"/>
      <c r="C157" s="119"/>
      <c r="D157" s="33"/>
      <c r="E157" s="22" t="s">
        <v>283</v>
      </c>
      <c r="F157" s="172"/>
      <c r="G157" s="172"/>
      <c r="H157" s="28"/>
      <c r="I157" s="204">
        <v>42300</v>
      </c>
      <c r="J157" s="14"/>
    </row>
    <row r="158" spans="1:10" ht="38.25" hidden="1" customHeight="1">
      <c r="A158" s="118"/>
      <c r="B158" s="119"/>
      <c r="C158" s="119"/>
      <c r="D158" s="33"/>
      <c r="E158" s="28" t="s">
        <v>234</v>
      </c>
      <c r="F158" s="172"/>
      <c r="G158" s="172"/>
      <c r="H158" s="28"/>
      <c r="I158" s="204">
        <v>250000</v>
      </c>
      <c r="J158" s="14"/>
    </row>
    <row r="159" spans="1:10" ht="9.75" hidden="1" customHeight="1">
      <c r="A159" s="118"/>
      <c r="B159" s="119"/>
      <c r="C159" s="119"/>
      <c r="D159" s="33"/>
      <c r="E159" s="28"/>
      <c r="F159" s="172"/>
      <c r="G159" s="172"/>
      <c r="H159" s="28"/>
      <c r="I159" s="204"/>
      <c r="J159" s="14"/>
    </row>
    <row r="160" spans="1:10" ht="39" hidden="1" customHeight="1">
      <c r="A160" s="31">
        <v>1115063</v>
      </c>
      <c r="B160" s="26">
        <v>5063</v>
      </c>
      <c r="C160" s="15" t="s">
        <v>72</v>
      </c>
      <c r="D160" s="22" t="s">
        <v>217</v>
      </c>
      <c r="E160" s="28"/>
      <c r="F160" s="172"/>
      <c r="G160" s="172"/>
      <c r="H160" s="28"/>
      <c r="I160" s="203">
        <f>I161</f>
        <v>50000</v>
      </c>
      <c r="J160" s="14"/>
    </row>
    <row r="161" spans="1:11" ht="24.75" hidden="1" customHeight="1">
      <c r="A161" s="118"/>
      <c r="B161" s="119"/>
      <c r="C161" s="119"/>
      <c r="D161" s="33"/>
      <c r="E161" s="32" t="s">
        <v>218</v>
      </c>
      <c r="F161" s="172"/>
      <c r="G161" s="172"/>
      <c r="H161" s="28"/>
      <c r="I161" s="204">
        <v>50000</v>
      </c>
      <c r="J161" s="14"/>
    </row>
    <row r="162" spans="1:11" ht="10.9" hidden="1" customHeight="1">
      <c r="A162" s="118"/>
      <c r="B162" s="119"/>
      <c r="C162" s="119"/>
      <c r="D162" s="33"/>
      <c r="E162" s="172"/>
      <c r="F162" s="172"/>
      <c r="G162" s="172"/>
      <c r="H162" s="28"/>
      <c r="I162" s="204"/>
      <c r="J162" s="14"/>
    </row>
    <row r="163" spans="1:11" ht="38.450000000000003" hidden="1" customHeight="1">
      <c r="A163" s="31">
        <v>1117325</v>
      </c>
      <c r="B163" s="26">
        <v>7325</v>
      </c>
      <c r="C163" s="15" t="s">
        <v>17</v>
      </c>
      <c r="D163" s="22" t="s">
        <v>285</v>
      </c>
      <c r="E163" s="172"/>
      <c r="F163" s="172"/>
      <c r="G163" s="172"/>
      <c r="H163" s="28"/>
      <c r="I163" s="203">
        <f>I164</f>
        <v>750000</v>
      </c>
      <c r="J163" s="14"/>
    </row>
    <row r="164" spans="1:11" ht="24.75" hidden="1" customHeight="1">
      <c r="A164" s="118"/>
      <c r="B164" s="119"/>
      <c r="C164" s="119"/>
      <c r="D164" s="33"/>
      <c r="E164" s="28" t="s">
        <v>286</v>
      </c>
      <c r="F164" s="172"/>
      <c r="G164" s="172"/>
      <c r="H164" s="28"/>
      <c r="I164" s="204">
        <v>750000</v>
      </c>
      <c r="J164" s="14"/>
    </row>
    <row r="165" spans="1:11" ht="9.4" hidden="1" customHeight="1">
      <c r="A165" s="118"/>
      <c r="B165" s="119"/>
      <c r="C165" s="119"/>
      <c r="D165" s="33"/>
      <c r="E165" s="28"/>
      <c r="F165" s="28"/>
      <c r="G165" s="28"/>
      <c r="H165" s="28"/>
      <c r="I165" s="204"/>
      <c r="J165" s="14"/>
    </row>
    <row r="166" spans="1:11" ht="34.5">
      <c r="A166" s="8" t="s">
        <v>75</v>
      </c>
      <c r="B166" s="35"/>
      <c r="C166" s="36"/>
      <c r="D166" s="39" t="s">
        <v>76</v>
      </c>
      <c r="E166" s="162"/>
      <c r="F166" s="162"/>
      <c r="G166" s="162"/>
      <c r="H166" s="162"/>
      <c r="I166" s="202">
        <f>I167</f>
        <v>314900728.37</v>
      </c>
      <c r="J166" s="10"/>
      <c r="K166" s="124">
        <v>1</v>
      </c>
    </row>
    <row r="167" spans="1:11" ht="34.5">
      <c r="A167" s="11" t="s">
        <v>77</v>
      </c>
      <c r="B167" s="37"/>
      <c r="C167" s="38"/>
      <c r="D167" s="40" t="s">
        <v>76</v>
      </c>
      <c r="E167" s="33"/>
      <c r="F167" s="33"/>
      <c r="G167" s="33"/>
      <c r="H167" s="33"/>
      <c r="I167" s="203">
        <f>I169+I172+I178+I181+I184+I197+I211+I219+I193+I204+I207+I233</f>
        <v>314900728.37</v>
      </c>
      <c r="J167" s="13"/>
      <c r="K167" s="124">
        <v>1</v>
      </c>
    </row>
    <row r="168" spans="1:11" ht="11.85" customHeight="1">
      <c r="A168" s="11"/>
      <c r="B168" s="37"/>
      <c r="C168" s="38"/>
      <c r="D168" s="41"/>
      <c r="E168" s="33"/>
      <c r="F168" s="33"/>
      <c r="G168" s="33"/>
      <c r="H168" s="33"/>
      <c r="I168" s="204"/>
      <c r="J168" s="14"/>
      <c r="K168" s="124">
        <v>1</v>
      </c>
    </row>
    <row r="169" spans="1:11" ht="51.75" hidden="1" customHeight="1">
      <c r="A169" s="11" t="s">
        <v>78</v>
      </c>
      <c r="B169" s="26" t="s">
        <v>48</v>
      </c>
      <c r="C169" s="15" t="s">
        <v>12</v>
      </c>
      <c r="D169" s="42" t="s">
        <v>49</v>
      </c>
      <c r="E169" s="33"/>
      <c r="F169" s="33"/>
      <c r="G169" s="33"/>
      <c r="H169" s="33"/>
      <c r="I169" s="203">
        <f>SUM(I170:I170)</f>
        <v>50000</v>
      </c>
      <c r="J169" s="13"/>
    </row>
    <row r="170" spans="1:11" ht="24.75" hidden="1" customHeight="1">
      <c r="A170" s="118"/>
      <c r="B170" s="119"/>
      <c r="C170" s="119"/>
      <c r="D170" s="33"/>
      <c r="E170" s="32" t="s">
        <v>79</v>
      </c>
      <c r="F170" s="32"/>
      <c r="G170" s="32"/>
      <c r="H170" s="32"/>
      <c r="I170" s="204">
        <v>50000</v>
      </c>
      <c r="J170" s="14"/>
    </row>
    <row r="171" spans="1:11" ht="9.1999999999999993" hidden="1" customHeight="1">
      <c r="A171" s="118"/>
      <c r="B171" s="119"/>
      <c r="C171" s="119"/>
      <c r="D171" s="33"/>
      <c r="E171" s="33"/>
      <c r="F171" s="33"/>
      <c r="G171" s="33"/>
      <c r="H171" s="33"/>
      <c r="I171" s="204"/>
      <c r="J171" s="14"/>
    </row>
    <row r="172" spans="1:11" ht="37.5">
      <c r="A172" s="11" t="s">
        <v>80</v>
      </c>
      <c r="B172" s="26">
        <v>6011</v>
      </c>
      <c r="C172" s="15" t="s">
        <v>56</v>
      </c>
      <c r="D172" s="22" t="s">
        <v>81</v>
      </c>
      <c r="E172" s="19"/>
      <c r="F172" s="19"/>
      <c r="G172" s="19"/>
      <c r="H172" s="19"/>
      <c r="I172" s="203">
        <f>SUM(I173:I176)</f>
        <v>4150000</v>
      </c>
      <c r="J172" s="13"/>
      <c r="K172" s="124">
        <v>1</v>
      </c>
    </row>
    <row r="173" spans="1:11" ht="27" hidden="1" customHeight="1">
      <c r="A173" s="43"/>
      <c r="B173" s="26"/>
      <c r="C173" s="15"/>
      <c r="D173" s="44"/>
      <c r="E173" s="19" t="s">
        <v>184</v>
      </c>
      <c r="F173" s="19"/>
      <c r="G173" s="19"/>
      <c r="H173" s="19"/>
      <c r="I173" s="204">
        <v>2000000</v>
      </c>
      <c r="J173" s="14"/>
    </row>
    <row r="174" spans="1:11" ht="27" hidden="1" customHeight="1">
      <c r="A174" s="85"/>
      <c r="B174" s="86"/>
      <c r="C174" s="86"/>
      <c r="D174" s="33"/>
      <c r="E174" s="22" t="s">
        <v>185</v>
      </c>
      <c r="F174" s="22"/>
      <c r="G174" s="22"/>
      <c r="H174" s="22"/>
      <c r="I174" s="204">
        <v>1000000</v>
      </c>
      <c r="J174" s="14"/>
    </row>
    <row r="175" spans="1:11" ht="27" hidden="1" customHeight="1">
      <c r="A175" s="85"/>
      <c r="B175" s="86"/>
      <c r="C175" s="86"/>
      <c r="D175" s="33"/>
      <c r="E175" s="22" t="s">
        <v>287</v>
      </c>
      <c r="F175" s="22"/>
      <c r="G175" s="22"/>
      <c r="H175" s="22"/>
      <c r="I175" s="204">
        <v>500000</v>
      </c>
      <c r="J175" s="14"/>
    </row>
    <row r="176" spans="1:11" ht="38.25" customHeight="1">
      <c r="A176" s="85"/>
      <c r="B176" s="86"/>
      <c r="C176" s="86"/>
      <c r="D176" s="33"/>
      <c r="E176" s="22" t="s">
        <v>235</v>
      </c>
      <c r="F176" s="22"/>
      <c r="G176" s="22"/>
      <c r="H176" s="22"/>
      <c r="I176" s="204">
        <v>650000</v>
      </c>
      <c r="J176" s="14"/>
      <c r="K176" s="124">
        <v>1</v>
      </c>
    </row>
    <row r="177" spans="1:11" ht="11.1" customHeight="1">
      <c r="A177" s="85"/>
      <c r="B177" s="86"/>
      <c r="C177" s="86"/>
      <c r="D177" s="33"/>
      <c r="E177" s="33"/>
      <c r="F177" s="33"/>
      <c r="G177" s="33"/>
      <c r="H177" s="33"/>
      <c r="I177" s="204"/>
      <c r="J177" s="14"/>
      <c r="K177" s="124">
        <v>1</v>
      </c>
    </row>
    <row r="178" spans="1:11" ht="37.5">
      <c r="A178" s="11" t="s">
        <v>82</v>
      </c>
      <c r="B178" s="26">
        <v>6015</v>
      </c>
      <c r="C178" s="15" t="s">
        <v>83</v>
      </c>
      <c r="D178" s="22" t="s">
        <v>84</v>
      </c>
      <c r="E178" s="33"/>
      <c r="F178" s="33"/>
      <c r="G178" s="33"/>
      <c r="H178" s="33"/>
      <c r="I178" s="203">
        <f>I179</f>
        <v>7250000</v>
      </c>
      <c r="J178" s="13"/>
      <c r="K178" s="124">
        <v>1</v>
      </c>
    </row>
    <row r="179" spans="1:11" ht="26.25" customHeight="1">
      <c r="A179" s="85"/>
      <c r="B179" s="86"/>
      <c r="C179" s="86"/>
      <c r="D179" s="33"/>
      <c r="E179" s="28" t="s">
        <v>85</v>
      </c>
      <c r="F179" s="28"/>
      <c r="G179" s="28"/>
      <c r="H179" s="28"/>
      <c r="I179" s="204">
        <v>7250000</v>
      </c>
      <c r="J179" s="14"/>
      <c r="K179" s="124">
        <v>1</v>
      </c>
    </row>
    <row r="180" spans="1:11" ht="7.5" customHeight="1">
      <c r="A180" s="85"/>
      <c r="B180" s="86"/>
      <c r="C180" s="86"/>
      <c r="D180" s="33"/>
      <c r="E180" s="33"/>
      <c r="F180" s="33"/>
      <c r="G180" s="33"/>
      <c r="H180" s="33"/>
      <c r="I180" s="204"/>
      <c r="J180" s="14"/>
      <c r="K180" s="124">
        <v>1</v>
      </c>
    </row>
    <row r="181" spans="1:11" ht="56.25">
      <c r="A181" s="11" t="s">
        <v>86</v>
      </c>
      <c r="B181" s="26">
        <v>6017</v>
      </c>
      <c r="C181" s="15" t="s">
        <v>83</v>
      </c>
      <c r="D181" s="22" t="s">
        <v>87</v>
      </c>
      <c r="E181" s="22"/>
      <c r="F181" s="22"/>
      <c r="G181" s="22"/>
      <c r="H181" s="22"/>
      <c r="I181" s="203">
        <f>SUM(I182:I182)</f>
        <v>16694700</v>
      </c>
      <c r="J181" s="13"/>
      <c r="K181" s="124">
        <v>1</v>
      </c>
    </row>
    <row r="182" spans="1:11" ht="24.75" customHeight="1">
      <c r="A182" s="11"/>
      <c r="B182" s="37"/>
      <c r="C182" s="38"/>
      <c r="D182" s="22"/>
      <c r="E182" s="24" t="s">
        <v>88</v>
      </c>
      <c r="F182" s="24"/>
      <c r="G182" s="24"/>
      <c r="H182" s="24"/>
      <c r="I182" s="217">
        <v>16694700</v>
      </c>
      <c r="J182" s="14"/>
      <c r="K182" s="124">
        <v>1</v>
      </c>
    </row>
    <row r="183" spans="1:11" ht="8.65" customHeight="1">
      <c r="A183" s="85"/>
      <c r="B183" s="86"/>
      <c r="C183" s="86"/>
      <c r="D183" s="33"/>
      <c r="E183" s="33"/>
      <c r="F183" s="33"/>
      <c r="G183" s="33"/>
      <c r="H183" s="33"/>
      <c r="I183" s="204"/>
      <c r="J183" s="14"/>
      <c r="K183" s="124">
        <v>1</v>
      </c>
    </row>
    <row r="184" spans="1:11" ht="36.6" customHeight="1">
      <c r="A184" s="11" t="s">
        <v>89</v>
      </c>
      <c r="B184" s="26">
        <v>6030</v>
      </c>
      <c r="C184" s="15" t="s">
        <v>83</v>
      </c>
      <c r="D184" s="25" t="s">
        <v>90</v>
      </c>
      <c r="E184" s="33"/>
      <c r="F184" s="33"/>
      <c r="G184" s="33"/>
      <c r="H184" s="33"/>
      <c r="I184" s="203">
        <f>SUM(I185:I191)</f>
        <v>21304000</v>
      </c>
      <c r="J184" s="13"/>
      <c r="K184" s="124">
        <v>1</v>
      </c>
    </row>
    <row r="185" spans="1:11" ht="24.95" customHeight="1">
      <c r="A185" s="85"/>
      <c r="B185" s="86"/>
      <c r="C185" s="86"/>
      <c r="D185" s="33"/>
      <c r="E185" s="22" t="s">
        <v>314</v>
      </c>
      <c r="F185" s="22"/>
      <c r="G185" s="22"/>
      <c r="H185" s="22"/>
      <c r="I185" s="204">
        <v>153000</v>
      </c>
      <c r="J185" s="14"/>
      <c r="K185" s="124">
        <v>1</v>
      </c>
    </row>
    <row r="186" spans="1:11" ht="24.95" customHeight="1">
      <c r="A186" s="85"/>
      <c r="B186" s="86"/>
      <c r="C186" s="86"/>
      <c r="D186" s="33"/>
      <c r="E186" s="22" t="s">
        <v>91</v>
      </c>
      <c r="F186" s="22"/>
      <c r="G186" s="22"/>
      <c r="H186" s="22"/>
      <c r="I186" s="204">
        <v>50000</v>
      </c>
      <c r="J186" s="14"/>
      <c r="K186" s="124">
        <v>1</v>
      </c>
    </row>
    <row r="187" spans="1:11" ht="24.95" hidden="1" customHeight="1">
      <c r="A187" s="85"/>
      <c r="B187" s="86"/>
      <c r="C187" s="86"/>
      <c r="D187" s="33"/>
      <c r="E187" s="22" t="s">
        <v>222</v>
      </c>
      <c r="F187" s="22"/>
      <c r="G187" s="22"/>
      <c r="H187" s="22"/>
      <c r="I187" s="196">
        <v>10000000</v>
      </c>
      <c r="J187" s="14"/>
    </row>
    <row r="188" spans="1:11" ht="24.95" hidden="1" customHeight="1">
      <c r="A188" s="85"/>
      <c r="B188" s="86"/>
      <c r="C188" s="86"/>
      <c r="D188" s="33"/>
      <c r="E188" s="22" t="s">
        <v>236</v>
      </c>
      <c r="F188" s="22"/>
      <c r="G188" s="22"/>
      <c r="H188" s="22"/>
      <c r="I188" s="196">
        <v>10000000</v>
      </c>
      <c r="J188" s="14"/>
    </row>
    <row r="189" spans="1:11" ht="36" customHeight="1">
      <c r="A189" s="85"/>
      <c r="B189" s="86"/>
      <c r="C189" s="86"/>
      <c r="D189" s="33"/>
      <c r="E189" s="84" t="s">
        <v>254</v>
      </c>
      <c r="F189" s="22"/>
      <c r="G189" s="22"/>
      <c r="H189" s="22"/>
      <c r="I189" s="196">
        <v>100000</v>
      </c>
      <c r="J189" s="14"/>
      <c r="K189" s="124">
        <v>1</v>
      </c>
    </row>
    <row r="190" spans="1:11" ht="24.95" hidden="1" customHeight="1">
      <c r="A190" s="85"/>
      <c r="B190" s="86"/>
      <c r="C190" s="86"/>
      <c r="D190" s="33"/>
      <c r="E190" s="22" t="s">
        <v>180</v>
      </c>
      <c r="F190" s="22"/>
      <c r="G190" s="22"/>
      <c r="H190" s="22"/>
      <c r="I190" s="204">
        <v>100000</v>
      </c>
      <c r="J190" s="14"/>
    </row>
    <row r="191" spans="1:11" ht="38.25" hidden="1" customHeight="1">
      <c r="A191" s="85"/>
      <c r="B191" s="86"/>
      <c r="C191" s="86"/>
      <c r="D191" s="33"/>
      <c r="E191" s="22" t="s">
        <v>311</v>
      </c>
      <c r="F191" s="22"/>
      <c r="G191" s="22"/>
      <c r="H191" s="22"/>
      <c r="I191" s="204">
        <v>901000</v>
      </c>
      <c r="J191" s="14"/>
    </row>
    <row r="192" spans="1:11" ht="10.5" customHeight="1">
      <c r="A192" s="85"/>
      <c r="B192" s="86"/>
      <c r="C192" s="86"/>
      <c r="D192" s="33"/>
      <c r="E192" s="33"/>
      <c r="F192" s="33"/>
      <c r="G192" s="33"/>
      <c r="H192" s="33"/>
      <c r="I192" s="204"/>
      <c r="J192" s="14"/>
      <c r="K192" s="124">
        <v>1</v>
      </c>
    </row>
    <row r="193" spans="1:11" ht="36.75" hidden="1" customHeight="1">
      <c r="A193" s="11" t="s">
        <v>197</v>
      </c>
      <c r="B193" s="20">
        <v>6090</v>
      </c>
      <c r="C193" s="46" t="s">
        <v>198</v>
      </c>
      <c r="D193" s="22" t="s">
        <v>199</v>
      </c>
      <c r="E193" s="33"/>
      <c r="F193" s="175"/>
      <c r="G193" s="175"/>
      <c r="H193" s="175"/>
      <c r="I193" s="203">
        <f>SUM(I194:I195)</f>
        <v>1027073.64</v>
      </c>
      <c r="J193" s="14"/>
    </row>
    <row r="194" spans="1:11" ht="73.900000000000006" hidden="1" customHeight="1">
      <c r="A194" s="11"/>
      <c r="B194" s="20"/>
      <c r="C194" s="46"/>
      <c r="D194" s="22"/>
      <c r="E194" s="22" t="s">
        <v>288</v>
      </c>
      <c r="F194" s="175"/>
      <c r="G194" s="175"/>
      <c r="H194" s="175"/>
      <c r="I194" s="204">
        <v>827073.64</v>
      </c>
      <c r="J194" s="14"/>
    </row>
    <row r="195" spans="1:11" ht="36.75" hidden="1" customHeight="1">
      <c r="A195" s="85"/>
      <c r="B195" s="86"/>
      <c r="C195" s="87"/>
      <c r="D195" s="33"/>
      <c r="E195" s="22" t="s">
        <v>186</v>
      </c>
      <c r="F195" s="175"/>
      <c r="G195" s="175"/>
      <c r="H195" s="175"/>
      <c r="I195" s="204">
        <v>200000</v>
      </c>
      <c r="J195" s="14"/>
    </row>
    <row r="196" spans="1:11" ht="10.5" hidden="1" customHeight="1">
      <c r="A196" s="85"/>
      <c r="B196" s="86"/>
      <c r="C196" s="86"/>
      <c r="D196" s="33"/>
      <c r="E196" s="33"/>
      <c r="F196" s="33"/>
      <c r="G196" s="33"/>
      <c r="H196" s="33"/>
      <c r="I196" s="204"/>
      <c r="J196" s="14"/>
    </row>
    <row r="197" spans="1:11" ht="37.5">
      <c r="A197" s="11" t="s">
        <v>92</v>
      </c>
      <c r="B197" s="20">
        <v>7310</v>
      </c>
      <c r="C197" s="18" t="s">
        <v>17</v>
      </c>
      <c r="D197" s="22" t="s">
        <v>93</v>
      </c>
      <c r="E197" s="33"/>
      <c r="F197" s="33"/>
      <c r="G197" s="33"/>
      <c r="H197" s="33"/>
      <c r="I197" s="203">
        <f>SUM(I198:I202)</f>
        <v>5658624</v>
      </c>
      <c r="J197" s="13"/>
      <c r="K197" s="124">
        <v>1</v>
      </c>
    </row>
    <row r="198" spans="1:11" ht="27" customHeight="1">
      <c r="A198" s="85"/>
      <c r="B198" s="86"/>
      <c r="C198" s="86"/>
      <c r="D198" s="33"/>
      <c r="E198" s="19" t="s">
        <v>94</v>
      </c>
      <c r="F198" s="19"/>
      <c r="G198" s="19"/>
      <c r="H198" s="19"/>
      <c r="I198" s="204">
        <v>4903624</v>
      </c>
      <c r="J198" s="14"/>
      <c r="K198" s="124">
        <v>1</v>
      </c>
    </row>
    <row r="199" spans="1:11" ht="39.6" hidden="1" customHeight="1">
      <c r="A199" s="85"/>
      <c r="B199" s="86"/>
      <c r="C199" s="86"/>
      <c r="D199" s="33"/>
      <c r="E199" s="19" t="s">
        <v>289</v>
      </c>
      <c r="F199" s="19"/>
      <c r="G199" s="19"/>
      <c r="H199" s="19"/>
      <c r="I199" s="196">
        <v>200000</v>
      </c>
      <c r="J199" s="14"/>
    </row>
    <row r="200" spans="1:11" ht="36.6" hidden="1" customHeight="1">
      <c r="A200" s="85"/>
      <c r="B200" s="86"/>
      <c r="C200" s="86"/>
      <c r="D200" s="33"/>
      <c r="E200" s="210" t="s">
        <v>290</v>
      </c>
      <c r="F200" s="19"/>
      <c r="G200" s="19"/>
      <c r="H200" s="19"/>
      <c r="I200" s="196">
        <v>55000</v>
      </c>
      <c r="J200" s="14"/>
    </row>
    <row r="201" spans="1:11" ht="27" hidden="1" customHeight="1">
      <c r="A201" s="85"/>
      <c r="B201" s="86"/>
      <c r="C201" s="86"/>
      <c r="D201" s="33"/>
      <c r="E201" s="23" t="s">
        <v>183</v>
      </c>
      <c r="F201" s="23"/>
      <c r="G201" s="23"/>
      <c r="H201" s="23"/>
      <c r="I201" s="204">
        <v>300000</v>
      </c>
      <c r="J201" s="14"/>
    </row>
    <row r="202" spans="1:11" ht="27" hidden="1" customHeight="1">
      <c r="A202" s="85"/>
      <c r="B202" s="86"/>
      <c r="C202" s="86"/>
      <c r="D202" s="33"/>
      <c r="E202" s="22" t="s">
        <v>182</v>
      </c>
      <c r="F202" s="23"/>
      <c r="G202" s="23"/>
      <c r="H202" s="23"/>
      <c r="I202" s="204">
        <v>200000</v>
      </c>
      <c r="J202" s="14"/>
    </row>
    <row r="203" spans="1:11" ht="7.9" customHeight="1">
      <c r="A203" s="85"/>
      <c r="B203" s="86"/>
      <c r="C203" s="86"/>
      <c r="D203" s="33"/>
      <c r="E203" s="22"/>
      <c r="F203" s="193"/>
      <c r="G203" s="193"/>
      <c r="H203" s="193"/>
      <c r="I203" s="204"/>
      <c r="J203" s="14"/>
      <c r="K203" s="124">
        <v>1</v>
      </c>
    </row>
    <row r="204" spans="1:11" ht="42.6" hidden="1" customHeight="1">
      <c r="A204" s="11" t="s">
        <v>291</v>
      </c>
      <c r="B204" s="20">
        <v>7330</v>
      </c>
      <c r="C204" s="46" t="s">
        <v>17</v>
      </c>
      <c r="D204" s="22" t="s">
        <v>292</v>
      </c>
      <c r="E204" s="22"/>
      <c r="F204" s="193"/>
      <c r="G204" s="193"/>
      <c r="H204" s="193"/>
      <c r="I204" s="203">
        <f>I205</f>
        <v>2500000</v>
      </c>
      <c r="J204" s="14"/>
    </row>
    <row r="205" spans="1:11" ht="36.75" hidden="1" customHeight="1">
      <c r="A205" s="85"/>
      <c r="B205" s="86"/>
      <c r="C205" s="87"/>
      <c r="D205" s="33"/>
      <c r="E205" s="22" t="s">
        <v>293</v>
      </c>
      <c r="F205" s="193"/>
      <c r="G205" s="193"/>
      <c r="H205" s="193"/>
      <c r="I205" s="204">
        <v>2500000</v>
      </c>
      <c r="J205" s="14"/>
    </row>
    <row r="206" spans="1:11" ht="9.6" hidden="1" customHeight="1">
      <c r="A206" s="85"/>
      <c r="B206" s="86"/>
      <c r="C206" s="87"/>
      <c r="D206" s="33"/>
      <c r="E206" s="22"/>
      <c r="F206" s="193"/>
      <c r="G206" s="193"/>
      <c r="H206" s="193"/>
      <c r="I206" s="204"/>
      <c r="J206" s="14"/>
    </row>
    <row r="207" spans="1:11" ht="52.9" hidden="1" customHeight="1">
      <c r="A207" s="127">
        <v>1217363</v>
      </c>
      <c r="B207" s="126">
        <v>7363</v>
      </c>
      <c r="C207" s="209" t="s">
        <v>29</v>
      </c>
      <c r="D207" s="22" t="s">
        <v>294</v>
      </c>
      <c r="E207" s="22"/>
      <c r="F207" s="193"/>
      <c r="G207" s="193"/>
      <c r="H207" s="193"/>
      <c r="I207" s="203">
        <f>SUM(I208:I209)</f>
        <v>2829830.73</v>
      </c>
      <c r="J207" s="14"/>
    </row>
    <row r="208" spans="1:11" ht="88.15" hidden="1" customHeight="1">
      <c r="A208" s="85"/>
      <c r="B208" s="86"/>
      <c r="C208" s="87"/>
      <c r="D208" s="33"/>
      <c r="E208" s="16" t="s">
        <v>295</v>
      </c>
      <c r="F208" s="193"/>
      <c r="G208" s="193"/>
      <c r="H208" s="193"/>
      <c r="I208" s="196">
        <v>882747.05</v>
      </c>
      <c r="J208" s="14"/>
    </row>
    <row r="209" spans="1:11" ht="71.45" hidden="1" customHeight="1">
      <c r="A209" s="85"/>
      <c r="B209" s="86"/>
      <c r="C209" s="87"/>
      <c r="D209" s="33"/>
      <c r="E209" s="16" t="s">
        <v>296</v>
      </c>
      <c r="F209" s="193"/>
      <c r="G209" s="193"/>
      <c r="H209" s="193"/>
      <c r="I209" s="196">
        <v>1947083.68</v>
      </c>
      <c r="J209" s="14"/>
    </row>
    <row r="210" spans="1:11" ht="5.85" hidden="1" customHeight="1">
      <c r="A210" s="85"/>
      <c r="B210" s="86"/>
      <c r="C210" s="86"/>
      <c r="D210" s="33"/>
      <c r="E210" s="33"/>
      <c r="F210" s="175"/>
      <c r="G210" s="175"/>
      <c r="H210" s="175"/>
      <c r="I210" s="204"/>
      <c r="J210" s="14"/>
    </row>
    <row r="211" spans="1:11" ht="58.9" customHeight="1">
      <c r="A211" s="11" t="s">
        <v>95</v>
      </c>
      <c r="B211" s="20">
        <v>7461</v>
      </c>
      <c r="C211" s="46" t="s">
        <v>96</v>
      </c>
      <c r="D211" s="22" t="s">
        <v>97</v>
      </c>
      <c r="E211" s="47"/>
      <c r="F211" s="47"/>
      <c r="G211" s="47"/>
      <c r="H211" s="47"/>
      <c r="I211" s="203">
        <f>SUM(I212:I217)</f>
        <v>122959500</v>
      </c>
      <c r="J211" s="13"/>
      <c r="K211" s="124">
        <v>1</v>
      </c>
    </row>
    <row r="212" spans="1:11" ht="26.85" customHeight="1">
      <c r="A212" s="11"/>
      <c r="B212" s="48"/>
      <c r="C212" s="49"/>
      <c r="D212" s="21"/>
      <c r="E212" s="19" t="s">
        <v>98</v>
      </c>
      <c r="F212" s="19"/>
      <c r="G212" s="19"/>
      <c r="H212" s="19"/>
      <c r="I212" s="204">
        <v>119178000</v>
      </c>
      <c r="J212" s="14"/>
      <c r="K212" s="124">
        <v>1</v>
      </c>
    </row>
    <row r="213" spans="1:11" ht="26.25" customHeight="1">
      <c r="A213" s="11"/>
      <c r="B213" s="48"/>
      <c r="C213" s="49"/>
      <c r="D213" s="21"/>
      <c r="E213" s="22" t="s">
        <v>237</v>
      </c>
      <c r="F213" s="22"/>
      <c r="G213" s="22"/>
      <c r="H213" s="22"/>
      <c r="I213" s="204">
        <v>1400000</v>
      </c>
      <c r="J213" s="14"/>
      <c r="K213" s="124">
        <v>1</v>
      </c>
    </row>
    <row r="214" spans="1:11" ht="26.25" customHeight="1">
      <c r="A214" s="11"/>
      <c r="B214" s="48"/>
      <c r="C214" s="49"/>
      <c r="D214" s="21"/>
      <c r="E214" s="22" t="s">
        <v>101</v>
      </c>
      <c r="F214" s="22"/>
      <c r="G214" s="22"/>
      <c r="H214" s="22"/>
      <c r="I214" s="204">
        <v>200000</v>
      </c>
      <c r="J214" s="14"/>
      <c r="K214" s="124">
        <v>1</v>
      </c>
    </row>
    <row r="215" spans="1:11" ht="26.25" customHeight="1">
      <c r="A215" s="11"/>
      <c r="B215" s="48"/>
      <c r="C215" s="49"/>
      <c r="D215" s="21"/>
      <c r="E215" s="22" t="s">
        <v>99</v>
      </c>
      <c r="F215" s="22"/>
      <c r="G215" s="22"/>
      <c r="H215" s="22"/>
      <c r="I215" s="204">
        <v>1649500</v>
      </c>
      <c r="J215" s="14"/>
      <c r="K215" s="124">
        <v>1</v>
      </c>
    </row>
    <row r="216" spans="1:11" ht="26.25" hidden="1" customHeight="1">
      <c r="A216" s="11"/>
      <c r="B216" s="48"/>
      <c r="C216" s="49"/>
      <c r="D216" s="21"/>
      <c r="E216" s="22" t="s">
        <v>181</v>
      </c>
      <c r="F216" s="22"/>
      <c r="G216" s="22"/>
      <c r="H216" s="22"/>
      <c r="I216" s="204">
        <v>282000</v>
      </c>
      <c r="J216" s="14"/>
    </row>
    <row r="217" spans="1:11" ht="26.25" hidden="1" customHeight="1">
      <c r="A217" s="11"/>
      <c r="B217" s="48"/>
      <c r="C217" s="49"/>
      <c r="D217" s="21"/>
      <c r="E217" s="22" t="s">
        <v>100</v>
      </c>
      <c r="F217" s="22"/>
      <c r="G217" s="22"/>
      <c r="H217" s="22"/>
      <c r="I217" s="204">
        <v>250000</v>
      </c>
      <c r="J217" s="14"/>
    </row>
    <row r="218" spans="1:11" ht="8.65" customHeight="1">
      <c r="A218" s="85"/>
      <c r="B218" s="86"/>
      <c r="C218" s="86"/>
      <c r="D218" s="33"/>
      <c r="E218" s="33"/>
      <c r="F218" s="33"/>
      <c r="G218" s="33"/>
      <c r="H218" s="33"/>
      <c r="I218" s="204"/>
      <c r="J218" s="14"/>
      <c r="K218" s="124">
        <v>1</v>
      </c>
    </row>
    <row r="219" spans="1:11" ht="37.5" hidden="1">
      <c r="A219" s="11" t="s">
        <v>102</v>
      </c>
      <c r="B219" s="20">
        <v>7670</v>
      </c>
      <c r="C219" s="46" t="s">
        <v>29</v>
      </c>
      <c r="D219" s="22" t="s">
        <v>30</v>
      </c>
      <c r="E219" s="19"/>
      <c r="F219" s="19"/>
      <c r="G219" s="19"/>
      <c r="H219" s="19"/>
      <c r="I219" s="203">
        <f>SUM(I220:I231)</f>
        <v>125477000</v>
      </c>
      <c r="J219" s="13"/>
    </row>
    <row r="220" spans="1:11" ht="54.4" hidden="1" customHeight="1">
      <c r="A220" s="11"/>
      <c r="B220" s="48"/>
      <c r="C220" s="49"/>
      <c r="D220" s="21"/>
      <c r="E220" s="45" t="s">
        <v>187</v>
      </c>
      <c r="F220" s="45"/>
      <c r="G220" s="45"/>
      <c r="H220" s="45"/>
      <c r="I220" s="196">
        <v>42410000</v>
      </c>
      <c r="J220" s="14"/>
    </row>
    <row r="221" spans="1:11" ht="54.4" hidden="1" customHeight="1">
      <c r="A221" s="11"/>
      <c r="B221" s="48"/>
      <c r="C221" s="49"/>
      <c r="D221" s="21"/>
      <c r="E221" s="45" t="s">
        <v>189</v>
      </c>
      <c r="F221" s="45"/>
      <c r="G221" s="45"/>
      <c r="H221" s="45"/>
      <c r="I221" s="196">
        <v>3400000</v>
      </c>
      <c r="J221" s="14"/>
    </row>
    <row r="222" spans="1:11" ht="36.75" hidden="1" customHeight="1">
      <c r="A222" s="11"/>
      <c r="B222" s="48"/>
      <c r="C222" s="49"/>
      <c r="D222" s="21"/>
      <c r="E222" s="45" t="s">
        <v>190</v>
      </c>
      <c r="F222" s="45"/>
      <c r="G222" s="45"/>
      <c r="H222" s="45"/>
      <c r="I222" s="196">
        <v>1000000</v>
      </c>
      <c r="J222" s="14"/>
    </row>
    <row r="223" spans="1:11" ht="36.75" hidden="1" customHeight="1">
      <c r="A223" s="11"/>
      <c r="B223" s="48"/>
      <c r="C223" s="49"/>
      <c r="D223" s="21"/>
      <c r="E223" s="45" t="s">
        <v>191</v>
      </c>
      <c r="F223" s="45"/>
      <c r="G223" s="45"/>
      <c r="H223" s="45"/>
      <c r="I223" s="196">
        <v>1000000</v>
      </c>
      <c r="J223" s="14"/>
    </row>
    <row r="224" spans="1:11" ht="37.5" hidden="1" customHeight="1">
      <c r="A224" s="11"/>
      <c r="B224" s="48"/>
      <c r="C224" s="49"/>
      <c r="D224" s="21"/>
      <c r="E224" s="88" t="s">
        <v>192</v>
      </c>
      <c r="F224" s="45"/>
      <c r="G224" s="45"/>
      <c r="H224" s="45"/>
      <c r="I224" s="196">
        <v>500000</v>
      </c>
      <c r="J224" s="14"/>
    </row>
    <row r="225" spans="1:11" ht="40.5" hidden="1" customHeight="1">
      <c r="A225" s="11"/>
      <c r="B225" s="48"/>
      <c r="C225" s="49"/>
      <c r="D225" s="21"/>
      <c r="E225" s="88" t="s">
        <v>193</v>
      </c>
      <c r="F225" s="45"/>
      <c r="G225" s="45"/>
      <c r="H225" s="45"/>
      <c r="I225" s="196">
        <v>3000000</v>
      </c>
      <c r="J225" s="14"/>
    </row>
    <row r="226" spans="1:11" ht="37.5" hidden="1" customHeight="1">
      <c r="A226" s="11"/>
      <c r="B226" s="48"/>
      <c r="C226" s="49"/>
      <c r="D226" s="21"/>
      <c r="E226" s="45" t="s">
        <v>194</v>
      </c>
      <c r="F226" s="45"/>
      <c r="G226" s="45"/>
      <c r="H226" s="45"/>
      <c r="I226" s="196">
        <v>50800000</v>
      </c>
      <c r="J226" s="14"/>
    </row>
    <row r="227" spans="1:11" ht="36" hidden="1" customHeight="1">
      <c r="A227" s="11"/>
      <c r="B227" s="48"/>
      <c r="C227" s="49"/>
      <c r="D227" s="21"/>
      <c r="E227" s="45" t="s">
        <v>195</v>
      </c>
      <c r="F227" s="45"/>
      <c r="G227" s="45"/>
      <c r="H227" s="45"/>
      <c r="I227" s="196">
        <v>18167000</v>
      </c>
      <c r="J227" s="14"/>
    </row>
    <row r="228" spans="1:11" ht="40.5" hidden="1" customHeight="1">
      <c r="A228" s="11"/>
      <c r="B228" s="48"/>
      <c r="C228" s="49"/>
      <c r="D228" s="21"/>
      <c r="E228" s="45" t="s">
        <v>103</v>
      </c>
      <c r="F228" s="45"/>
      <c r="G228" s="45"/>
      <c r="H228" s="45"/>
      <c r="I228" s="204">
        <v>2000000</v>
      </c>
      <c r="J228" s="14"/>
    </row>
    <row r="229" spans="1:11" ht="27" hidden="1" customHeight="1">
      <c r="A229" s="11"/>
      <c r="B229" s="48"/>
      <c r="C229" s="49"/>
      <c r="D229" s="21"/>
      <c r="E229" s="45" t="s">
        <v>196</v>
      </c>
      <c r="F229" s="45"/>
      <c r="G229" s="45"/>
      <c r="H229" s="45"/>
      <c r="I229" s="196">
        <v>300000</v>
      </c>
      <c r="J229" s="14"/>
    </row>
    <row r="230" spans="1:11" ht="39.75" hidden="1" customHeight="1">
      <c r="A230" s="11"/>
      <c r="B230" s="48"/>
      <c r="C230" s="49"/>
      <c r="D230" s="21"/>
      <c r="E230" s="215" t="s">
        <v>304</v>
      </c>
      <c r="F230" s="45"/>
      <c r="G230" s="45"/>
      <c r="H230" s="45"/>
      <c r="I230" s="196">
        <v>1900000</v>
      </c>
      <c r="J230" s="14"/>
    </row>
    <row r="231" spans="1:11" ht="28.5" hidden="1" customHeight="1">
      <c r="A231" s="11"/>
      <c r="B231" s="48"/>
      <c r="C231" s="49"/>
      <c r="D231" s="21"/>
      <c r="E231" s="45" t="s">
        <v>104</v>
      </c>
      <c r="F231" s="45"/>
      <c r="G231" s="45"/>
      <c r="H231" s="45"/>
      <c r="I231" s="204">
        <v>1000000</v>
      </c>
      <c r="J231" s="14"/>
    </row>
    <row r="232" spans="1:11" ht="9" hidden="1" customHeight="1">
      <c r="A232" s="11"/>
      <c r="B232" s="48"/>
      <c r="C232" s="49"/>
      <c r="D232" s="21"/>
      <c r="E232" s="45"/>
      <c r="F232" s="45"/>
      <c r="G232" s="45"/>
      <c r="H232" s="45"/>
      <c r="I232" s="204"/>
      <c r="J232" s="14"/>
    </row>
    <row r="233" spans="1:11" ht="35.25" customHeight="1">
      <c r="A233" s="130">
        <v>1218240</v>
      </c>
      <c r="B233" s="20">
        <v>8240</v>
      </c>
      <c r="C233" s="20" t="s">
        <v>308</v>
      </c>
      <c r="D233" s="22" t="s">
        <v>309</v>
      </c>
      <c r="E233" s="45"/>
      <c r="F233" s="45"/>
      <c r="G233" s="45"/>
      <c r="H233" s="45"/>
      <c r="I233" s="203">
        <f>I234</f>
        <v>5000000</v>
      </c>
      <c r="J233" s="14"/>
      <c r="K233" s="124">
        <v>1</v>
      </c>
    </row>
    <row r="234" spans="1:11" ht="42.75" customHeight="1">
      <c r="A234" s="11"/>
      <c r="B234" s="48"/>
      <c r="C234" s="49"/>
      <c r="D234" s="21"/>
      <c r="E234" s="216" t="s">
        <v>315</v>
      </c>
      <c r="F234" s="45"/>
      <c r="G234" s="45"/>
      <c r="H234" s="45"/>
      <c r="I234" s="204">
        <v>5000000</v>
      </c>
      <c r="J234" s="14"/>
      <c r="K234" s="124">
        <v>1</v>
      </c>
    </row>
    <row r="235" spans="1:11" ht="9.1999999999999993" customHeight="1">
      <c r="A235" s="85"/>
      <c r="B235" s="86"/>
      <c r="C235" s="86"/>
      <c r="D235" s="33"/>
      <c r="E235" s="33"/>
      <c r="F235" s="33"/>
      <c r="G235" s="33"/>
      <c r="H235" s="33"/>
      <c r="I235" s="204"/>
      <c r="J235" s="14"/>
      <c r="K235" s="124">
        <v>1</v>
      </c>
    </row>
    <row r="236" spans="1:11" ht="26.25" hidden="1" customHeight="1">
      <c r="A236" s="34">
        <v>1400000</v>
      </c>
      <c r="B236" s="50"/>
      <c r="C236" s="51"/>
      <c r="D236" s="29" t="s">
        <v>105</v>
      </c>
      <c r="E236" s="52"/>
      <c r="F236" s="52"/>
      <c r="G236" s="52"/>
      <c r="H236" s="52"/>
      <c r="I236" s="202">
        <f>I237</f>
        <v>2382000</v>
      </c>
      <c r="J236" s="10"/>
    </row>
    <row r="237" spans="1:11" ht="26.25" hidden="1" customHeight="1">
      <c r="A237" s="31">
        <v>1410000</v>
      </c>
      <c r="B237" s="48"/>
      <c r="C237" s="53"/>
      <c r="D237" s="30" t="s">
        <v>106</v>
      </c>
      <c r="E237" s="54"/>
      <c r="F237" s="54"/>
      <c r="G237" s="54"/>
      <c r="H237" s="54"/>
      <c r="I237" s="203">
        <f>I239+I242</f>
        <v>2382000</v>
      </c>
      <c r="J237" s="13"/>
    </row>
    <row r="238" spans="1:11" ht="7.15" hidden="1" customHeight="1">
      <c r="A238" s="11"/>
      <c r="B238" s="48"/>
      <c r="C238" s="53"/>
      <c r="D238" s="21"/>
      <c r="E238" s="54"/>
      <c r="F238" s="54"/>
      <c r="G238" s="54"/>
      <c r="H238" s="54"/>
      <c r="I238" s="204"/>
      <c r="J238" s="14"/>
    </row>
    <row r="239" spans="1:11" ht="57.75" hidden="1" customHeight="1">
      <c r="A239" s="11" t="s">
        <v>107</v>
      </c>
      <c r="B239" s="15" t="s">
        <v>48</v>
      </c>
      <c r="C239" s="15" t="s">
        <v>12</v>
      </c>
      <c r="D239" s="16" t="s">
        <v>49</v>
      </c>
      <c r="E239" s="55"/>
      <c r="F239" s="55"/>
      <c r="G239" s="55"/>
      <c r="H239" s="55"/>
      <c r="I239" s="203">
        <f>SUM(I240:I240)</f>
        <v>682000</v>
      </c>
      <c r="J239" s="13"/>
    </row>
    <row r="240" spans="1:11" ht="26.25" hidden="1" customHeight="1">
      <c r="A240" s="11"/>
      <c r="B240" s="15"/>
      <c r="C240" s="15"/>
      <c r="D240" s="44"/>
      <c r="E240" s="28" t="s">
        <v>50</v>
      </c>
      <c r="F240" s="56"/>
      <c r="G240" s="56"/>
      <c r="H240" s="57"/>
      <c r="I240" s="204">
        <v>682000</v>
      </c>
      <c r="J240" s="14"/>
    </row>
    <row r="241" spans="1:10" ht="7.9" hidden="1" customHeight="1">
      <c r="A241" s="11"/>
      <c r="B241" s="15"/>
      <c r="C241" s="15"/>
      <c r="D241" s="44"/>
      <c r="E241" s="57"/>
      <c r="F241" s="57"/>
      <c r="G241" s="57"/>
      <c r="H241" s="57"/>
      <c r="I241" s="204"/>
      <c r="J241" s="14"/>
    </row>
    <row r="242" spans="1:10" ht="38.1" hidden="1" customHeight="1">
      <c r="A242" s="11" t="s">
        <v>108</v>
      </c>
      <c r="B242" s="15" t="s">
        <v>109</v>
      </c>
      <c r="C242" s="15" t="s">
        <v>29</v>
      </c>
      <c r="D242" s="25" t="s">
        <v>110</v>
      </c>
      <c r="E242" s="57"/>
      <c r="F242" s="57"/>
      <c r="G242" s="57"/>
      <c r="H242" s="57"/>
      <c r="I242" s="203">
        <f>SUM(I243:I245)</f>
        <v>1700000</v>
      </c>
      <c r="J242" s="13"/>
    </row>
    <row r="243" spans="1:10" ht="55.5" hidden="1" customHeight="1">
      <c r="A243" s="11"/>
      <c r="B243" s="15"/>
      <c r="C243" s="15"/>
      <c r="D243" s="44"/>
      <c r="E243" s="24" t="s">
        <v>239</v>
      </c>
      <c r="F243" s="57"/>
      <c r="G243" s="57"/>
      <c r="H243" s="57"/>
      <c r="I243" s="204">
        <v>1400000</v>
      </c>
      <c r="J243" s="14"/>
    </row>
    <row r="244" spans="1:10" ht="120.75" hidden="1" customHeight="1">
      <c r="A244" s="11"/>
      <c r="B244" s="15"/>
      <c r="C244" s="15"/>
      <c r="D244" s="44"/>
      <c r="E244" s="16" t="s">
        <v>200</v>
      </c>
      <c r="F244" s="57"/>
      <c r="G244" s="57"/>
      <c r="H244" s="57"/>
      <c r="I244" s="204">
        <v>187000</v>
      </c>
      <c r="J244" s="14"/>
    </row>
    <row r="245" spans="1:10" ht="38.25" hidden="1" customHeight="1">
      <c r="A245" s="11"/>
      <c r="B245" s="15"/>
      <c r="C245" s="15"/>
      <c r="D245" s="44"/>
      <c r="E245" s="176" t="s">
        <v>201</v>
      </c>
      <c r="F245" s="57"/>
      <c r="G245" s="57"/>
      <c r="H245" s="57"/>
      <c r="I245" s="204">
        <v>113000</v>
      </c>
      <c r="J245" s="14"/>
    </row>
    <row r="246" spans="1:10" ht="8.65" hidden="1" customHeight="1">
      <c r="A246" s="85"/>
      <c r="B246" s="86"/>
      <c r="C246" s="86"/>
      <c r="D246" s="33"/>
      <c r="E246" s="33"/>
      <c r="F246" s="33"/>
      <c r="G246" s="33"/>
      <c r="H246" s="33"/>
      <c r="I246" s="204"/>
      <c r="J246" s="14"/>
    </row>
    <row r="247" spans="1:10" ht="40.5" hidden="1" customHeight="1">
      <c r="A247" s="8" t="s">
        <v>111</v>
      </c>
      <c r="B247" s="50"/>
      <c r="C247" s="51"/>
      <c r="D247" s="9" t="s">
        <v>112</v>
      </c>
      <c r="E247" s="162"/>
      <c r="F247" s="162"/>
      <c r="G247" s="162"/>
      <c r="H247" s="162"/>
      <c r="I247" s="202">
        <f>I248</f>
        <v>35156800</v>
      </c>
      <c r="J247" s="10"/>
    </row>
    <row r="248" spans="1:10" ht="37.5" hidden="1" customHeight="1">
      <c r="A248" s="11" t="s">
        <v>113</v>
      </c>
      <c r="B248" s="48"/>
      <c r="C248" s="53"/>
      <c r="D248" s="12" t="s">
        <v>112</v>
      </c>
      <c r="E248" s="33"/>
      <c r="F248" s="33"/>
      <c r="G248" s="33"/>
      <c r="H248" s="33"/>
      <c r="I248" s="203">
        <f>I278+I282+I256+I260+I263+I250+I266+I270+I273+I253+I288</f>
        <v>35156800</v>
      </c>
      <c r="J248" s="13"/>
    </row>
    <row r="249" spans="1:10" ht="9.1999999999999993" hidden="1" customHeight="1">
      <c r="A249" s="11"/>
      <c r="B249" s="48"/>
      <c r="C249" s="48"/>
      <c r="D249" s="12"/>
      <c r="E249" s="33"/>
      <c r="F249" s="33"/>
      <c r="G249" s="33"/>
      <c r="H249" s="33"/>
      <c r="I249" s="204"/>
      <c r="J249" s="14"/>
    </row>
    <row r="250" spans="1:10" ht="29.25" hidden="1" customHeight="1">
      <c r="A250" s="11" t="s">
        <v>208</v>
      </c>
      <c r="B250" s="20">
        <v>1010</v>
      </c>
      <c r="C250" s="18" t="s">
        <v>37</v>
      </c>
      <c r="D250" s="139" t="s">
        <v>38</v>
      </c>
      <c r="E250" s="33"/>
      <c r="F250" s="33"/>
      <c r="G250" s="33"/>
      <c r="H250" s="33"/>
      <c r="I250" s="203">
        <f>I251</f>
        <v>100000</v>
      </c>
      <c r="J250" s="14"/>
    </row>
    <row r="251" spans="1:10" ht="39.75" hidden="1" customHeight="1">
      <c r="A251" s="11"/>
      <c r="B251" s="48"/>
      <c r="C251" s="48"/>
      <c r="D251" s="12"/>
      <c r="E251" s="193" t="s">
        <v>248</v>
      </c>
      <c r="F251" s="33"/>
      <c r="G251" s="33"/>
      <c r="H251" s="33"/>
      <c r="I251" s="204">
        <v>100000</v>
      </c>
      <c r="J251" s="14"/>
    </row>
    <row r="252" spans="1:10" ht="9.1999999999999993" hidden="1" customHeight="1">
      <c r="A252" s="11"/>
      <c r="B252" s="48"/>
      <c r="C252" s="48"/>
      <c r="D252" s="12"/>
      <c r="E252" s="33"/>
      <c r="F252" s="33"/>
      <c r="G252" s="33"/>
      <c r="H252" s="33"/>
      <c r="I252" s="204"/>
      <c r="J252" s="14"/>
    </row>
    <row r="253" spans="1:10" ht="39.75" hidden="1" customHeight="1">
      <c r="A253" s="11" t="s">
        <v>223</v>
      </c>
      <c r="B253" s="26">
        <v>1080</v>
      </c>
      <c r="C253" s="15" t="s">
        <v>168</v>
      </c>
      <c r="D253" s="19" t="s">
        <v>177</v>
      </c>
      <c r="E253" s="33"/>
      <c r="F253" s="33"/>
      <c r="G253" s="33"/>
      <c r="H253" s="33"/>
      <c r="I253" s="203">
        <f>I254</f>
        <v>1500000</v>
      </c>
      <c r="J253" s="14"/>
    </row>
    <row r="254" spans="1:10" ht="27.75" hidden="1" customHeight="1">
      <c r="A254" s="11"/>
      <c r="B254" s="48"/>
      <c r="C254" s="48"/>
      <c r="D254" s="12"/>
      <c r="E254" s="24" t="s">
        <v>224</v>
      </c>
      <c r="F254" s="33"/>
      <c r="G254" s="33"/>
      <c r="H254" s="33"/>
      <c r="I254" s="204">
        <v>1500000</v>
      </c>
      <c r="J254" s="14"/>
    </row>
    <row r="255" spans="1:10" ht="6.75" hidden="1" customHeight="1">
      <c r="A255" s="11"/>
      <c r="B255" s="48"/>
      <c r="C255" s="48"/>
      <c r="D255" s="12"/>
      <c r="E255" s="33"/>
      <c r="F255" s="33"/>
      <c r="G255" s="33"/>
      <c r="H255" s="33"/>
      <c r="I255" s="204"/>
      <c r="J255" s="14"/>
    </row>
    <row r="256" spans="1:10" ht="39" hidden="1" customHeight="1">
      <c r="A256" s="89" t="s">
        <v>203</v>
      </c>
      <c r="B256" s="90">
        <v>1021</v>
      </c>
      <c r="C256" s="90" t="s">
        <v>40</v>
      </c>
      <c r="D256" s="22" t="s">
        <v>202</v>
      </c>
      <c r="E256" s="33"/>
      <c r="F256" s="33"/>
      <c r="G256" s="33"/>
      <c r="H256" s="33"/>
      <c r="I256" s="203">
        <f>SUM(I257:I258)</f>
        <v>13000000</v>
      </c>
      <c r="J256" s="13"/>
    </row>
    <row r="257" spans="1:10" ht="57" hidden="1" customHeight="1">
      <c r="A257" s="11"/>
      <c r="B257" s="48"/>
      <c r="C257" s="48"/>
      <c r="D257" s="12"/>
      <c r="E257" s="58" t="s">
        <v>240</v>
      </c>
      <c r="F257" s="58"/>
      <c r="G257" s="58"/>
      <c r="H257" s="58"/>
      <c r="I257" s="204">
        <v>12950000</v>
      </c>
      <c r="J257" s="14"/>
    </row>
    <row r="258" spans="1:10" ht="27.75" hidden="1" customHeight="1">
      <c r="A258" s="11"/>
      <c r="B258" s="48"/>
      <c r="C258" s="48"/>
      <c r="D258" s="12"/>
      <c r="E258" s="58" t="s">
        <v>312</v>
      </c>
      <c r="F258" s="58"/>
      <c r="G258" s="58"/>
      <c r="H258" s="58"/>
      <c r="I258" s="204">
        <v>50000</v>
      </c>
      <c r="J258" s="14"/>
    </row>
    <row r="259" spans="1:10" ht="6.6" hidden="1" customHeight="1">
      <c r="A259" s="11"/>
      <c r="B259" s="48"/>
      <c r="C259" s="48"/>
      <c r="D259" s="12"/>
      <c r="E259" s="33"/>
      <c r="F259" s="33"/>
      <c r="G259" s="33"/>
      <c r="H259" s="33"/>
      <c r="I259" s="204"/>
      <c r="J259" s="14"/>
    </row>
    <row r="260" spans="1:10" ht="66.75" hidden="1" customHeight="1">
      <c r="A260" s="11" t="s">
        <v>204</v>
      </c>
      <c r="B260" s="15" t="s">
        <v>52</v>
      </c>
      <c r="C260" s="164" t="s">
        <v>53</v>
      </c>
      <c r="D260" s="16" t="s">
        <v>54</v>
      </c>
      <c r="E260" s="33"/>
      <c r="F260" s="33"/>
      <c r="G260" s="33"/>
      <c r="H260" s="33"/>
      <c r="I260" s="203">
        <f>I261</f>
        <v>600000</v>
      </c>
      <c r="J260" s="14"/>
    </row>
    <row r="261" spans="1:10" ht="57.75" hidden="1" customHeight="1">
      <c r="A261" s="11"/>
      <c r="B261" s="48"/>
      <c r="C261" s="48"/>
      <c r="D261" s="12"/>
      <c r="E261" s="22" t="s">
        <v>205</v>
      </c>
      <c r="F261" s="33"/>
      <c r="G261" s="33"/>
      <c r="H261" s="33"/>
      <c r="I261" s="204">
        <v>600000</v>
      </c>
      <c r="J261" s="14"/>
    </row>
    <row r="262" spans="1:10" ht="7.5" hidden="1" customHeight="1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0" ht="26.25" hidden="1" customHeight="1">
      <c r="A263" s="11" t="s">
        <v>206</v>
      </c>
      <c r="B263" s="26">
        <v>4030</v>
      </c>
      <c r="C263" s="15" t="s">
        <v>67</v>
      </c>
      <c r="D263" s="33" t="s">
        <v>68</v>
      </c>
      <c r="E263" s="33"/>
      <c r="F263" s="33"/>
      <c r="G263" s="33"/>
      <c r="H263" s="33"/>
      <c r="I263" s="203">
        <f>I264</f>
        <v>200000</v>
      </c>
      <c r="J263" s="14"/>
    </row>
    <row r="264" spans="1:10" ht="56.25" hidden="1" customHeight="1">
      <c r="A264" s="11"/>
      <c r="B264" s="48"/>
      <c r="C264" s="48"/>
      <c r="D264" s="12"/>
      <c r="E264" s="45" t="s">
        <v>249</v>
      </c>
      <c r="F264" s="33"/>
      <c r="G264" s="33"/>
      <c r="H264" s="33"/>
      <c r="I264" s="204">
        <v>200000</v>
      </c>
      <c r="J264" s="14"/>
    </row>
    <row r="265" spans="1:10" ht="6.75" hidden="1" customHeight="1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0" ht="54.75" hidden="1" customHeight="1">
      <c r="A266" s="130">
        <v>1514060</v>
      </c>
      <c r="B266" s="26">
        <v>4060</v>
      </c>
      <c r="C266" s="15" t="s">
        <v>171</v>
      </c>
      <c r="D266" s="19" t="s">
        <v>172</v>
      </c>
      <c r="E266" s="33"/>
      <c r="F266" s="33"/>
      <c r="G266" s="33"/>
      <c r="H266" s="33"/>
      <c r="I266" s="203">
        <f>SUM(I267:I268)</f>
        <v>2300000</v>
      </c>
      <c r="J266" s="14"/>
    </row>
    <row r="267" spans="1:10" ht="36.75" hidden="1" customHeight="1">
      <c r="A267" s="11"/>
      <c r="B267" s="48"/>
      <c r="C267" s="48"/>
      <c r="D267" s="12"/>
      <c r="E267" s="22" t="s">
        <v>207</v>
      </c>
      <c r="F267" s="33"/>
      <c r="G267" s="33"/>
      <c r="H267" s="33"/>
      <c r="I267" s="204">
        <v>400000</v>
      </c>
      <c r="J267" s="14"/>
    </row>
    <row r="268" spans="1:10" ht="36.75" hidden="1" customHeight="1">
      <c r="A268" s="11"/>
      <c r="B268" s="48"/>
      <c r="C268" s="48"/>
      <c r="D268" s="12"/>
      <c r="E268" s="91" t="s">
        <v>243</v>
      </c>
      <c r="F268" s="33"/>
      <c r="G268" s="33"/>
      <c r="H268" s="33"/>
      <c r="I268" s="204">
        <v>1900000</v>
      </c>
      <c r="J268" s="14"/>
    </row>
    <row r="269" spans="1:10" ht="8.25" hidden="1" customHeight="1">
      <c r="A269" s="11"/>
      <c r="B269" s="48"/>
      <c r="C269" s="48"/>
      <c r="D269" s="12"/>
      <c r="E269" s="22"/>
      <c r="F269" s="33"/>
      <c r="G269" s="33"/>
      <c r="H269" s="33"/>
      <c r="I269" s="204"/>
      <c r="J269" s="14"/>
    </row>
    <row r="270" spans="1:10" ht="38.25" hidden="1" customHeight="1">
      <c r="A270" s="130">
        <v>1514081</v>
      </c>
      <c r="B270" s="26">
        <v>4081</v>
      </c>
      <c r="C270" s="15" t="s">
        <v>135</v>
      </c>
      <c r="D270" s="19" t="s">
        <v>241</v>
      </c>
      <c r="E270" s="33"/>
      <c r="F270" s="33"/>
      <c r="G270" s="33"/>
      <c r="H270" s="33"/>
      <c r="I270" s="203">
        <f>I271</f>
        <v>300000</v>
      </c>
      <c r="J270" s="14"/>
    </row>
    <row r="271" spans="1:10" ht="35.25" hidden="1" customHeight="1">
      <c r="A271" s="11"/>
      <c r="B271" s="48"/>
      <c r="C271" s="48"/>
      <c r="D271" s="12"/>
      <c r="E271" s="22" t="s">
        <v>242</v>
      </c>
      <c r="F271" s="33"/>
      <c r="G271" s="33"/>
      <c r="H271" s="33"/>
      <c r="I271" s="204">
        <v>300000</v>
      </c>
      <c r="J271" s="14"/>
    </row>
    <row r="272" spans="1:10" ht="6" hidden="1" customHeight="1">
      <c r="A272" s="11"/>
      <c r="B272" s="48"/>
      <c r="C272" s="48"/>
      <c r="D272" s="12"/>
      <c r="E272" s="22"/>
      <c r="F272" s="33"/>
      <c r="G272" s="33"/>
      <c r="H272" s="33"/>
      <c r="I272" s="204"/>
      <c r="J272" s="14"/>
    </row>
    <row r="273" spans="1:10" ht="33.75" hidden="1" customHeight="1">
      <c r="A273" s="11" t="s">
        <v>209</v>
      </c>
      <c r="B273" s="20">
        <v>6090</v>
      </c>
      <c r="C273" s="46" t="s">
        <v>198</v>
      </c>
      <c r="D273" s="22" t="s">
        <v>199</v>
      </c>
      <c r="E273" s="22"/>
      <c r="F273" s="33"/>
      <c r="G273" s="33"/>
      <c r="H273" s="33"/>
      <c r="I273" s="203">
        <f>SUM(I274:I276)</f>
        <v>1754000</v>
      </c>
      <c r="J273" s="14"/>
    </row>
    <row r="274" spans="1:10" ht="56.25" hidden="1" customHeight="1">
      <c r="A274" s="11"/>
      <c r="B274" s="48"/>
      <c r="C274" s="48"/>
      <c r="D274" s="12"/>
      <c r="E274" s="22" t="s">
        <v>247</v>
      </c>
      <c r="F274" s="33"/>
      <c r="G274" s="33"/>
      <c r="H274" s="33"/>
      <c r="I274" s="204">
        <v>1000000</v>
      </c>
      <c r="J274" s="14"/>
    </row>
    <row r="275" spans="1:10" ht="56.25" hidden="1" customHeight="1">
      <c r="A275" s="11"/>
      <c r="B275" s="48"/>
      <c r="C275" s="48"/>
      <c r="D275" s="12"/>
      <c r="E275" s="45" t="s">
        <v>297</v>
      </c>
      <c r="F275" s="33"/>
      <c r="G275" s="33"/>
      <c r="H275" s="33"/>
      <c r="I275" s="204">
        <v>654000</v>
      </c>
      <c r="J275" s="14"/>
    </row>
    <row r="276" spans="1:10" ht="38.25" hidden="1" customHeight="1">
      <c r="A276" s="11"/>
      <c r="B276" s="48"/>
      <c r="C276" s="48"/>
      <c r="D276" s="12"/>
      <c r="E276" s="22" t="s">
        <v>246</v>
      </c>
      <c r="F276" s="33"/>
      <c r="G276" s="33"/>
      <c r="H276" s="33"/>
      <c r="I276" s="204">
        <v>100000</v>
      </c>
      <c r="J276" s="14"/>
    </row>
    <row r="277" spans="1:10" ht="6.6" hidden="1" customHeight="1">
      <c r="A277" s="11"/>
      <c r="B277" s="48"/>
      <c r="C277" s="48"/>
      <c r="D277" s="12"/>
      <c r="E277" s="33"/>
      <c r="F277" s="33"/>
      <c r="G277" s="33"/>
      <c r="H277" s="33"/>
      <c r="I277" s="204"/>
      <c r="J277" s="14"/>
    </row>
    <row r="278" spans="1:10" ht="34.5" hidden="1" customHeight="1">
      <c r="A278" s="11" t="s">
        <v>114</v>
      </c>
      <c r="B278" s="26">
        <v>7321</v>
      </c>
      <c r="C278" s="15" t="s">
        <v>17</v>
      </c>
      <c r="D278" s="22" t="s">
        <v>115</v>
      </c>
      <c r="E278" s="22"/>
      <c r="F278" s="22"/>
      <c r="G278" s="22"/>
      <c r="H278" s="22"/>
      <c r="I278" s="203">
        <f>SUM(I279:I280)</f>
        <v>11000000</v>
      </c>
      <c r="J278" s="13"/>
    </row>
    <row r="279" spans="1:10" ht="27.4" hidden="1" customHeight="1">
      <c r="A279" s="85"/>
      <c r="B279" s="86"/>
      <c r="C279" s="86"/>
      <c r="D279" s="33"/>
      <c r="E279" s="194" t="s">
        <v>250</v>
      </c>
      <c r="F279" s="22"/>
      <c r="G279" s="22"/>
      <c r="H279" s="22"/>
      <c r="I279" s="204">
        <v>1000000</v>
      </c>
      <c r="J279" s="14"/>
    </row>
    <row r="280" spans="1:10" ht="54" hidden="1" customHeight="1">
      <c r="A280" s="85"/>
      <c r="B280" s="86"/>
      <c r="C280" s="86"/>
      <c r="D280" s="33"/>
      <c r="E280" s="92" t="s">
        <v>210</v>
      </c>
      <c r="F280" s="22"/>
      <c r="G280" s="22"/>
      <c r="H280" s="22"/>
      <c r="I280" s="196">
        <v>10000000</v>
      </c>
      <c r="J280" s="14"/>
    </row>
    <row r="281" spans="1:10" ht="9.1999999999999993" hidden="1" customHeight="1">
      <c r="A281" s="85"/>
      <c r="B281" s="86"/>
      <c r="C281" s="86"/>
      <c r="D281" s="33"/>
      <c r="E281" s="22"/>
      <c r="F281" s="22"/>
      <c r="G281" s="22"/>
      <c r="H281" s="22"/>
      <c r="I281" s="204"/>
      <c r="J281" s="14"/>
    </row>
    <row r="282" spans="1:10" ht="54" hidden="1" customHeight="1">
      <c r="A282" s="59" t="s">
        <v>116</v>
      </c>
      <c r="B282" s="60">
        <v>7370</v>
      </c>
      <c r="C282" s="61" t="s">
        <v>29</v>
      </c>
      <c r="D282" s="22" t="s">
        <v>110</v>
      </c>
      <c r="E282" s="177"/>
      <c r="F282" s="177"/>
      <c r="G282" s="177"/>
      <c r="H282" s="177"/>
      <c r="I282" s="203">
        <f>SUM(I283:I286)</f>
        <v>1860000</v>
      </c>
      <c r="J282" s="13"/>
    </row>
    <row r="283" spans="1:10" ht="38.25" hidden="1" customHeight="1">
      <c r="A283" s="59"/>
      <c r="B283" s="60"/>
      <c r="C283" s="61"/>
      <c r="D283" s="22"/>
      <c r="E283" s="93" t="s">
        <v>211</v>
      </c>
      <c r="F283" s="62"/>
      <c r="G283" s="62"/>
      <c r="H283" s="177"/>
      <c r="I283" s="204">
        <v>160000</v>
      </c>
      <c r="J283" s="14"/>
    </row>
    <row r="284" spans="1:10" ht="35.25" hidden="1" customHeight="1">
      <c r="A284" s="59"/>
      <c r="B284" s="60"/>
      <c r="C284" s="61"/>
      <c r="D284" s="22"/>
      <c r="E284" s="195" t="s">
        <v>251</v>
      </c>
      <c r="F284" s="62"/>
      <c r="G284" s="62"/>
      <c r="H284" s="177"/>
      <c r="I284" s="204">
        <v>200000</v>
      </c>
      <c r="J284" s="14"/>
    </row>
    <row r="285" spans="1:10" ht="39" hidden="1" customHeight="1">
      <c r="A285" s="85"/>
      <c r="B285" s="86"/>
      <c r="C285" s="86"/>
      <c r="D285" s="33"/>
      <c r="E285" s="24" t="s">
        <v>212</v>
      </c>
      <c r="F285" s="45"/>
      <c r="G285" s="45"/>
      <c r="H285" s="45"/>
      <c r="I285" s="196">
        <v>1000000</v>
      </c>
      <c r="J285" s="17"/>
    </row>
    <row r="286" spans="1:10" ht="39.75" hidden="1" customHeight="1">
      <c r="A286" s="85"/>
      <c r="B286" s="86"/>
      <c r="C286" s="86"/>
      <c r="D286" s="33"/>
      <c r="E286" s="22" t="s">
        <v>245</v>
      </c>
      <c r="F286" s="45"/>
      <c r="G286" s="45"/>
      <c r="H286" s="45"/>
      <c r="I286" s="196">
        <v>500000</v>
      </c>
      <c r="J286" s="17"/>
    </row>
    <row r="287" spans="1:10" ht="9.75" hidden="1" customHeight="1">
      <c r="A287" s="85"/>
      <c r="B287" s="86"/>
      <c r="C287" s="86"/>
      <c r="D287" s="33"/>
      <c r="E287" s="22"/>
      <c r="F287" s="45"/>
      <c r="G287" s="45"/>
      <c r="H287" s="45"/>
      <c r="I287" s="196"/>
      <c r="J287" s="17"/>
    </row>
    <row r="288" spans="1:10" ht="28.5" hidden="1" customHeight="1">
      <c r="A288" s="11" t="s">
        <v>225</v>
      </c>
      <c r="B288" s="20">
        <v>7640</v>
      </c>
      <c r="C288" s="18" t="s">
        <v>226</v>
      </c>
      <c r="D288" s="33" t="s">
        <v>227</v>
      </c>
      <c r="E288" s="22"/>
      <c r="F288" s="45"/>
      <c r="G288" s="45"/>
      <c r="H288" s="45"/>
      <c r="I288" s="208">
        <f>SUM(I289:I291)</f>
        <v>2542800</v>
      </c>
      <c r="J288" s="17"/>
    </row>
    <row r="289" spans="1:10" ht="39" hidden="1" customHeight="1">
      <c r="A289" s="11"/>
      <c r="B289" s="20"/>
      <c r="C289" s="18"/>
      <c r="D289" s="33"/>
      <c r="E289" s="22" t="s">
        <v>298</v>
      </c>
      <c r="F289" s="45"/>
      <c r="G289" s="45"/>
      <c r="H289" s="45"/>
      <c r="I289" s="196">
        <v>542800</v>
      </c>
      <c r="J289" s="17"/>
    </row>
    <row r="290" spans="1:10" ht="39" hidden="1" customHeight="1">
      <c r="A290" s="11"/>
      <c r="B290" s="20"/>
      <c r="C290" s="18"/>
      <c r="D290" s="33"/>
      <c r="E290" s="22" t="s">
        <v>313</v>
      </c>
      <c r="F290" s="45"/>
      <c r="G290" s="45"/>
      <c r="H290" s="45"/>
      <c r="I290" s="196">
        <v>100000</v>
      </c>
      <c r="J290" s="17"/>
    </row>
    <row r="291" spans="1:10" ht="75" hidden="1" customHeight="1">
      <c r="A291" s="85"/>
      <c r="B291" s="86"/>
      <c r="C291" s="86"/>
      <c r="D291" s="33"/>
      <c r="E291" s="22" t="s">
        <v>228</v>
      </c>
      <c r="F291" s="45"/>
      <c r="G291" s="45"/>
      <c r="H291" s="45"/>
      <c r="I291" s="196">
        <v>1900000</v>
      </c>
      <c r="J291" s="17"/>
    </row>
    <row r="292" spans="1:10" ht="7.9" hidden="1" customHeight="1">
      <c r="A292" s="85"/>
      <c r="B292" s="86"/>
      <c r="C292" s="86"/>
      <c r="D292" s="33"/>
      <c r="E292" s="22"/>
      <c r="F292" s="22"/>
      <c r="G292" s="22"/>
      <c r="H292" s="22"/>
      <c r="I292" s="204"/>
      <c r="J292" s="14"/>
    </row>
    <row r="293" spans="1:10" ht="38.85" hidden="1" customHeight="1">
      <c r="A293" s="34">
        <v>3400000</v>
      </c>
      <c r="B293" s="64"/>
      <c r="C293" s="64"/>
      <c r="D293" s="65" t="s">
        <v>117</v>
      </c>
      <c r="E293" s="162"/>
      <c r="F293" s="162"/>
      <c r="G293" s="162"/>
      <c r="H293" s="162"/>
      <c r="I293" s="202">
        <f>I294</f>
        <v>105000</v>
      </c>
      <c r="J293" s="10"/>
    </row>
    <row r="294" spans="1:10" ht="34.700000000000003" hidden="1" customHeight="1">
      <c r="A294" s="31">
        <v>3410000</v>
      </c>
      <c r="B294" s="66"/>
      <c r="C294" s="66"/>
      <c r="D294" s="67" t="s">
        <v>117</v>
      </c>
      <c r="E294" s="33"/>
      <c r="F294" s="33"/>
      <c r="G294" s="33"/>
      <c r="H294" s="33"/>
      <c r="I294" s="203">
        <f>I296</f>
        <v>105000</v>
      </c>
      <c r="J294" s="13"/>
    </row>
    <row r="295" spans="1:10" ht="11.1" hidden="1" customHeight="1">
      <c r="A295" s="11"/>
      <c r="B295" s="68"/>
      <c r="C295" s="68"/>
      <c r="D295" s="69"/>
      <c r="E295" s="33"/>
      <c r="F295" s="33"/>
      <c r="G295" s="33"/>
      <c r="H295" s="33"/>
      <c r="I295" s="204"/>
      <c r="J295" s="14"/>
    </row>
    <row r="296" spans="1:10" ht="51.75" hidden="1" customHeight="1">
      <c r="A296" s="11" t="s">
        <v>118</v>
      </c>
      <c r="B296" s="15" t="s">
        <v>48</v>
      </c>
      <c r="C296" s="15" t="s">
        <v>12</v>
      </c>
      <c r="D296" s="27" t="s">
        <v>49</v>
      </c>
      <c r="E296" s="33"/>
      <c r="F296" s="33"/>
      <c r="G296" s="33"/>
      <c r="H296" s="33"/>
      <c r="I296" s="203">
        <f>I297</f>
        <v>105000</v>
      </c>
      <c r="J296" s="13"/>
    </row>
    <row r="297" spans="1:10" ht="37.15" hidden="1" customHeight="1">
      <c r="A297" s="85"/>
      <c r="B297" s="86"/>
      <c r="C297" s="86"/>
      <c r="D297" s="33"/>
      <c r="E297" s="22" t="s">
        <v>119</v>
      </c>
      <c r="F297" s="22"/>
      <c r="G297" s="22"/>
      <c r="H297" s="22"/>
      <c r="I297" s="204">
        <v>105000</v>
      </c>
      <c r="J297" s="14"/>
    </row>
    <row r="298" spans="1:10" ht="10.5" hidden="1" customHeight="1">
      <c r="A298" s="85"/>
      <c r="B298" s="86"/>
      <c r="C298" s="86"/>
      <c r="D298" s="33"/>
      <c r="E298" s="33"/>
      <c r="F298" s="33"/>
      <c r="G298" s="33"/>
      <c r="H298" s="33"/>
      <c r="I298" s="204"/>
      <c r="J298" s="14"/>
    </row>
    <row r="299" spans="1:10" ht="39.75" hidden="1" customHeight="1">
      <c r="A299" s="34">
        <v>3700000</v>
      </c>
      <c r="B299" s="70"/>
      <c r="C299" s="70"/>
      <c r="D299" s="29" t="s">
        <v>216</v>
      </c>
      <c r="E299" s="162"/>
      <c r="F299" s="162"/>
      <c r="G299" s="162"/>
      <c r="H299" s="162"/>
      <c r="I299" s="202">
        <f>I300</f>
        <v>45000</v>
      </c>
      <c r="J299" s="10"/>
    </row>
    <row r="300" spans="1:10" ht="39" hidden="1" customHeight="1">
      <c r="A300" s="31">
        <v>3710000</v>
      </c>
      <c r="B300" s="71"/>
      <c r="C300" s="71"/>
      <c r="D300" s="30" t="s">
        <v>216</v>
      </c>
      <c r="E300" s="33"/>
      <c r="F300" s="33"/>
      <c r="G300" s="33"/>
      <c r="H300" s="33"/>
      <c r="I300" s="203">
        <f>I302</f>
        <v>45000</v>
      </c>
      <c r="J300" s="13"/>
    </row>
    <row r="301" spans="1:10" ht="8.65" hidden="1" customHeight="1">
      <c r="A301" s="11"/>
      <c r="B301" s="48"/>
      <c r="C301" s="63"/>
      <c r="D301" s="22"/>
      <c r="E301" s="33"/>
      <c r="F301" s="33"/>
      <c r="G301" s="33"/>
      <c r="H301" s="33"/>
      <c r="I301" s="204"/>
      <c r="J301" s="14"/>
    </row>
    <row r="302" spans="1:10" ht="55.5" hidden="1" customHeight="1">
      <c r="A302" s="11" t="s">
        <v>120</v>
      </c>
      <c r="B302" s="15" t="s">
        <v>48</v>
      </c>
      <c r="C302" s="15" t="s">
        <v>12</v>
      </c>
      <c r="D302" s="16" t="s">
        <v>49</v>
      </c>
      <c r="E302" s="33"/>
      <c r="F302" s="33"/>
      <c r="G302" s="33"/>
      <c r="H302" s="33"/>
      <c r="I302" s="203">
        <f>I303</f>
        <v>45000</v>
      </c>
      <c r="J302" s="13"/>
    </row>
    <row r="303" spans="1:10" ht="30.4" hidden="1" customHeight="1">
      <c r="A303" s="85"/>
      <c r="B303" s="86"/>
      <c r="C303" s="86"/>
      <c r="D303" s="33"/>
      <c r="E303" s="24" t="s">
        <v>121</v>
      </c>
      <c r="F303" s="24"/>
      <c r="G303" s="24"/>
      <c r="H303" s="24"/>
      <c r="I303" s="204">
        <v>45000</v>
      </c>
      <c r="J303" s="14"/>
    </row>
    <row r="304" spans="1:10" ht="13.15" hidden="1" customHeight="1">
      <c r="A304" s="85"/>
      <c r="B304" s="86"/>
      <c r="C304" s="86"/>
      <c r="D304" s="33"/>
      <c r="E304" s="33"/>
      <c r="F304" s="33"/>
      <c r="G304" s="33"/>
      <c r="H304" s="33"/>
      <c r="I304" s="204"/>
      <c r="J304" s="14"/>
    </row>
    <row r="305" spans="1:11" ht="25.5" customHeight="1">
      <c r="A305" s="85"/>
      <c r="B305" s="33"/>
      <c r="C305" s="33"/>
      <c r="D305" s="33"/>
      <c r="E305" s="178" t="s">
        <v>122</v>
      </c>
      <c r="F305" s="178"/>
      <c r="G305" s="178"/>
      <c r="H305" s="178"/>
      <c r="I305" s="203">
        <f>I13+I51+I94+I108+I123+I129+I148+I166+I236+I247+I299+I293</f>
        <v>453129338.37</v>
      </c>
      <c r="J305" s="13"/>
      <c r="K305" s="124">
        <v>1</v>
      </c>
    </row>
    <row r="306" spans="1:11" ht="29.45" customHeight="1">
      <c r="A306" s="139"/>
      <c r="B306" s="139"/>
      <c r="C306" s="139"/>
      <c r="D306" s="139"/>
      <c r="E306" s="139"/>
      <c r="F306" s="139"/>
      <c r="G306" s="139"/>
      <c r="H306" s="139"/>
      <c r="I306" s="72"/>
      <c r="J306" s="179"/>
      <c r="K306" s="124">
        <v>1</v>
      </c>
    </row>
    <row r="307" spans="1:11" ht="27" customHeight="1">
      <c r="A307" s="139"/>
      <c r="B307" s="139"/>
      <c r="C307" s="139"/>
      <c r="D307" s="139"/>
      <c r="E307" s="139"/>
      <c r="F307" s="139"/>
      <c r="G307" s="139"/>
      <c r="H307" s="139"/>
      <c r="I307" s="72"/>
      <c r="J307" s="179"/>
      <c r="K307" s="124">
        <v>1</v>
      </c>
    </row>
    <row r="308" spans="1:11" s="181" customFormat="1" ht="46.15" customHeight="1">
      <c r="A308" s="218" t="s">
        <v>123</v>
      </c>
      <c r="B308" s="218"/>
      <c r="C308" s="218"/>
      <c r="D308" s="218"/>
      <c r="E308" s="73"/>
      <c r="F308" s="73"/>
      <c r="G308" s="73"/>
      <c r="H308" s="74" t="s">
        <v>124</v>
      </c>
      <c r="I308" s="74"/>
      <c r="J308" s="75"/>
      <c r="K308" s="180">
        <v>1</v>
      </c>
    </row>
    <row r="309" spans="1:11" ht="18.75" hidden="1">
      <c r="A309" s="139"/>
      <c r="B309" s="139"/>
      <c r="C309" s="139"/>
      <c r="D309" s="182"/>
      <c r="E309" s="182"/>
      <c r="F309" s="182"/>
      <c r="G309" s="182"/>
      <c r="H309" s="182"/>
      <c r="I309" s="78"/>
      <c r="J309" s="183"/>
    </row>
    <row r="310" spans="1:11" ht="18.75" hidden="1">
      <c r="A310" s="184" t="s">
        <v>125</v>
      </c>
      <c r="B310" s="184"/>
      <c r="C310" s="139"/>
      <c r="D310" s="182"/>
      <c r="E310" s="185"/>
      <c r="F310" s="185"/>
      <c r="G310" s="185"/>
      <c r="H310" s="185"/>
      <c r="I310" s="79"/>
      <c r="J310" s="186"/>
    </row>
    <row r="311" spans="1:11" ht="18.75" hidden="1">
      <c r="A311" s="139"/>
      <c r="B311" s="139"/>
      <c r="C311" s="139"/>
      <c r="D311" s="182"/>
      <c r="E311" s="185"/>
      <c r="F311" s="185"/>
      <c r="G311" s="185"/>
      <c r="H311" s="185"/>
      <c r="I311" s="79"/>
      <c r="J311" s="186"/>
    </row>
    <row r="312" spans="1:11" ht="18.75" hidden="1">
      <c r="A312" s="139"/>
      <c r="B312" s="139"/>
      <c r="C312" s="139"/>
      <c r="D312" s="182"/>
      <c r="E312" s="185"/>
      <c r="F312" s="185"/>
      <c r="G312" s="185"/>
      <c r="H312" s="185"/>
      <c r="I312" s="79"/>
      <c r="J312" s="186"/>
    </row>
    <row r="313" spans="1:11" ht="23.25" hidden="1" customHeight="1">
      <c r="A313" s="139"/>
      <c r="B313" s="139"/>
      <c r="C313" s="139"/>
      <c r="D313" s="182"/>
      <c r="E313" s="187"/>
      <c r="F313" s="185"/>
      <c r="G313" s="185"/>
      <c r="H313" s="185"/>
      <c r="I313" s="80"/>
      <c r="J313" s="186"/>
    </row>
    <row r="314" spans="1:11" ht="27" hidden="1" customHeight="1">
      <c r="A314" s="139"/>
      <c r="B314" s="139"/>
      <c r="C314" s="139"/>
      <c r="D314" s="182"/>
      <c r="E314" s="185"/>
      <c r="F314" s="185"/>
      <c r="G314" s="185"/>
      <c r="H314" s="185"/>
      <c r="I314" s="81"/>
      <c r="J314" s="186"/>
    </row>
    <row r="315" spans="1:11" ht="18.75" hidden="1">
      <c r="A315" s="139"/>
      <c r="B315" s="139"/>
      <c r="C315" s="139"/>
      <c r="D315" s="182"/>
      <c r="E315" s="185"/>
      <c r="F315" s="185"/>
      <c r="G315" s="185"/>
      <c r="H315" s="185"/>
      <c r="I315" s="82"/>
      <c r="J315" s="186"/>
    </row>
    <row r="316" spans="1:11" ht="18.75" hidden="1">
      <c r="A316" s="139"/>
      <c r="B316" s="139"/>
      <c r="C316" s="139"/>
      <c r="D316" s="182"/>
      <c r="E316" s="185"/>
      <c r="F316" s="185"/>
      <c r="G316" s="185"/>
      <c r="H316" s="185"/>
      <c r="I316" s="83"/>
      <c r="J316" s="186"/>
    </row>
    <row r="317" spans="1:11" ht="18.75" hidden="1">
      <c r="A317" s="139"/>
      <c r="B317" s="139"/>
      <c r="C317" s="139"/>
      <c r="D317" s="182"/>
      <c r="E317" s="185"/>
      <c r="F317" s="185"/>
      <c r="G317" s="185"/>
      <c r="H317" s="185"/>
      <c r="I317" s="82"/>
      <c r="J317" s="186"/>
    </row>
    <row r="318" spans="1:11" ht="18.75" hidden="1">
      <c r="A318" s="139"/>
      <c r="B318" s="139"/>
      <c r="C318" s="139"/>
      <c r="D318" s="139"/>
      <c r="E318" s="188"/>
      <c r="F318" s="188"/>
      <c r="G318" s="188"/>
      <c r="H318" s="188"/>
      <c r="I318" s="77"/>
      <c r="J318" s="189"/>
    </row>
    <row r="319" spans="1:11" ht="18.75" hidden="1">
      <c r="A319" s="139"/>
      <c r="B319" s="139"/>
      <c r="C319" s="139"/>
      <c r="D319" s="139"/>
      <c r="E319" s="188"/>
      <c r="F319" s="188"/>
      <c r="G319" s="188"/>
      <c r="H319" s="188"/>
      <c r="I319" s="77"/>
      <c r="J319" s="189"/>
    </row>
    <row r="320" spans="1:11" ht="18.75" hidden="1">
      <c r="A320" s="139"/>
      <c r="B320" s="139"/>
      <c r="C320" s="139"/>
      <c r="D320" s="139"/>
      <c r="E320" s="139"/>
      <c r="F320" s="139"/>
      <c r="G320" s="139"/>
      <c r="H320" s="139"/>
      <c r="I320" s="72"/>
      <c r="J320" s="179"/>
    </row>
    <row r="321" spans="1:10" ht="18.75" hidden="1">
      <c r="A321" s="139"/>
      <c r="B321" s="139"/>
      <c r="C321" s="139"/>
      <c r="D321" s="139"/>
      <c r="E321" s="139"/>
      <c r="F321" s="139"/>
      <c r="G321" s="139"/>
      <c r="H321" s="139"/>
      <c r="I321" s="72"/>
      <c r="J321" s="179"/>
    </row>
    <row r="322" spans="1:10" ht="18.75" hidden="1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</sheetData>
  <autoFilter ref="K1:K397">
    <filterColumn colId="0">
      <customFilters>
        <customFilter operator="notEqual" val=" "/>
      </customFilters>
    </filterColumn>
  </autoFilter>
  <mergeCells count="9">
    <mergeCell ref="A308:D308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" header="0.31496062992125984" footer="0.31496062992125984"/>
  <pageSetup paperSize="9" scale="45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2022-08-31T11:17:56Z</dcterms:modified>
</cp:coreProperties>
</file>