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!!!СПІЛЬНА (!!!документи після себе видаляти!!!)\Приймальня\АСКОД\ВТР\ІП\"/>
    </mc:Choice>
  </mc:AlternateContent>
  <bookViews>
    <workbookView xWindow="9645" yWindow="105" windowWidth="10590" windowHeight="8625"/>
  </bookViews>
  <sheets>
    <sheet name="4" sheetId="8" r:id="rId1"/>
    <sheet name="5" sheetId="6" r:id="rId2"/>
    <sheet name="6" sheetId="9" r:id="rId3"/>
  </sheets>
  <definedNames>
    <definedName name="_xlnm.Print_Area" localSheetId="1">'5'!$A$1:$X$143</definedName>
    <definedName name="_xlnm.Print_Area" localSheetId="2">'6'!$A$1:$G$56</definedName>
  </definedNames>
  <calcPr calcId="162913"/>
</workbook>
</file>

<file path=xl/calcChain.xml><?xml version="1.0" encoding="utf-8"?>
<calcChain xmlns="http://schemas.openxmlformats.org/spreadsheetml/2006/main">
  <c r="S27" i="6" l="1"/>
  <c r="Q27" i="6"/>
  <c r="P27" i="6"/>
  <c r="S120" i="6"/>
  <c r="Q120" i="6"/>
  <c r="P120" i="6"/>
  <c r="O120" i="6"/>
  <c r="R115" i="6"/>
  <c r="C116" i="6"/>
  <c r="D116" i="6"/>
  <c r="N116" i="6" s="1"/>
  <c r="C117" i="6"/>
  <c r="D117" i="6"/>
  <c r="N117" i="6" s="1"/>
  <c r="C118" i="6"/>
  <c r="D118" i="6"/>
  <c r="N118" i="6" s="1"/>
  <c r="C119" i="6"/>
  <c r="D119" i="6"/>
  <c r="N119" i="6" s="1"/>
  <c r="B116" i="6"/>
  <c r="B117" i="6"/>
  <c r="B118" i="6"/>
  <c r="B119" i="6"/>
  <c r="B115" i="6"/>
  <c r="C115" i="6"/>
  <c r="D115" i="6"/>
  <c r="N115" i="6" s="1"/>
  <c r="A116" i="6"/>
  <c r="A117" i="6"/>
  <c r="A118" i="6"/>
  <c r="A119" i="6"/>
  <c r="A115" i="6"/>
  <c r="L81" i="8"/>
  <c r="D81" i="8"/>
  <c r="K77" i="8"/>
  <c r="M77" i="8"/>
  <c r="K78" i="8"/>
  <c r="M78" i="8"/>
  <c r="K79" i="8"/>
  <c r="M79" i="8"/>
  <c r="K80" i="8"/>
  <c r="M80" i="8"/>
  <c r="M76" i="8"/>
  <c r="M81" i="8" s="1"/>
  <c r="K76" i="8"/>
  <c r="K81" i="8" s="1"/>
  <c r="N120" i="6" l="1"/>
  <c r="R118" i="6"/>
  <c r="R117" i="6"/>
  <c r="R116" i="6"/>
  <c r="R120" i="6" s="1"/>
  <c r="R119" i="6"/>
  <c r="D120" i="6"/>
  <c r="M120" i="6" s="1"/>
  <c r="C86" i="6"/>
  <c r="C7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O45" i="6"/>
  <c r="N31" i="6"/>
  <c r="L44" i="8"/>
  <c r="O44" i="6" s="1"/>
  <c r="D32" i="6"/>
  <c r="R32" i="6" s="1"/>
  <c r="D33" i="6"/>
  <c r="R33" i="6" s="1"/>
  <c r="D34" i="6"/>
  <c r="R34" i="6" s="1"/>
  <c r="D35" i="6"/>
  <c r="R35" i="6" s="1"/>
  <c r="D36" i="6"/>
  <c r="S36" i="6" s="1"/>
  <c r="D37" i="6"/>
  <c r="S37" i="6" s="1"/>
  <c r="D38" i="6"/>
  <c r="S38" i="6" s="1"/>
  <c r="D39" i="6"/>
  <c r="R39" i="6" s="1"/>
  <c r="D40" i="6"/>
  <c r="R40" i="6" s="1"/>
  <c r="D41" i="6"/>
  <c r="R41" i="6" s="1"/>
  <c r="D42" i="6"/>
  <c r="R42" i="6" s="1"/>
  <c r="D43" i="6"/>
  <c r="P43" i="6" s="1"/>
  <c r="D44" i="6"/>
  <c r="P44" i="6" s="1"/>
  <c r="D45" i="6"/>
  <c r="Q45" i="6" s="1"/>
  <c r="Q46" i="6" s="1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D31" i="6"/>
  <c r="S31" i="6" s="1"/>
  <c r="C31" i="6"/>
  <c r="B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31" i="6"/>
  <c r="O24" i="6"/>
  <c r="O25" i="6"/>
  <c r="O26" i="6"/>
  <c r="D24" i="6"/>
  <c r="R24" i="6" s="1"/>
  <c r="D25" i="6"/>
  <c r="R25" i="6" s="1"/>
  <c r="D26" i="6"/>
  <c r="R26" i="6" s="1"/>
  <c r="C24" i="6"/>
  <c r="C25" i="6"/>
  <c r="C26" i="6"/>
  <c r="C23" i="6"/>
  <c r="B24" i="6"/>
  <c r="B25" i="6"/>
  <c r="B26" i="6"/>
  <c r="B23" i="6"/>
  <c r="A24" i="6"/>
  <c r="A25" i="6"/>
  <c r="A26" i="6"/>
  <c r="S46" i="6" l="1"/>
  <c r="R46" i="6"/>
  <c r="D46" i="6"/>
  <c r="P46" i="6"/>
  <c r="K45" i="8"/>
  <c r="N45" i="6" s="1"/>
  <c r="N46" i="6" s="1"/>
  <c r="M45" i="8"/>
  <c r="D46" i="8"/>
  <c r="K46" i="8" l="1"/>
  <c r="K24" i="8"/>
  <c r="N24" i="6" s="1"/>
  <c r="M24" i="8"/>
  <c r="K25" i="8"/>
  <c r="N25" i="6" s="1"/>
  <c r="M25" i="8"/>
  <c r="K26" i="8"/>
  <c r="N26" i="6" s="1"/>
  <c r="M26" i="8"/>
  <c r="K23" i="8"/>
  <c r="K27" i="8" s="1"/>
  <c r="L27" i="8"/>
  <c r="D27" i="8"/>
  <c r="L43" i="8" l="1"/>
  <c r="O43" i="6" s="1"/>
  <c r="M43" i="8"/>
  <c r="L41" i="8"/>
  <c r="O41" i="6" s="1"/>
  <c r="M41" i="8"/>
  <c r="L40" i="8"/>
  <c r="O40" i="6" s="1"/>
  <c r="M40" i="8"/>
  <c r="L39" i="8"/>
  <c r="O39" i="6" s="1"/>
  <c r="M39" i="8"/>
  <c r="L36" i="8"/>
  <c r="O36" i="6" s="1"/>
  <c r="M36" i="8"/>
  <c r="L35" i="8"/>
  <c r="O35" i="6" s="1"/>
  <c r="M35" i="8"/>
  <c r="L34" i="8"/>
  <c r="O34" i="6" s="1"/>
  <c r="M34" i="8"/>
  <c r="L33" i="8"/>
  <c r="O33" i="6" s="1"/>
  <c r="M33" i="8"/>
  <c r="L31" i="8"/>
  <c r="M31" i="8"/>
  <c r="L32" i="8"/>
  <c r="O32" i="6" s="1"/>
  <c r="M32" i="8"/>
  <c r="L37" i="8"/>
  <c r="O37" i="6" s="1"/>
  <c r="M37" i="8"/>
  <c r="L38" i="8"/>
  <c r="O38" i="6" s="1"/>
  <c r="M38" i="8"/>
  <c r="L42" i="8"/>
  <c r="O42" i="6" s="1"/>
  <c r="M42" i="8"/>
  <c r="L46" i="8" l="1"/>
  <c r="O31" i="6"/>
  <c r="O46" i="6" s="1"/>
  <c r="K67" i="8"/>
  <c r="D20" i="9" l="1"/>
  <c r="I136" i="6" l="1"/>
  <c r="K136" i="6"/>
  <c r="L136" i="6"/>
  <c r="E78" i="6"/>
  <c r="M78" i="6" s="1"/>
  <c r="F78" i="6"/>
  <c r="N23" i="6"/>
  <c r="N27" i="6" s="1"/>
  <c r="D23" i="6"/>
  <c r="D27" i="6" s="1"/>
  <c r="A23" i="6"/>
  <c r="E96" i="8"/>
  <c r="G96" i="8"/>
  <c r="H96" i="8"/>
  <c r="J96" i="8"/>
  <c r="L52" i="8"/>
  <c r="R23" i="6" l="1"/>
  <c r="R27" i="6" s="1"/>
  <c r="M44" i="8" l="1"/>
  <c r="M46" i="8" s="1"/>
  <c r="M23" i="8"/>
  <c r="M27" i="8" s="1"/>
  <c r="O23" i="6"/>
  <c r="O27" i="6" s="1"/>
  <c r="G44" i="9" l="1"/>
  <c r="G45" i="9" s="1"/>
  <c r="F44" i="9"/>
  <c r="F45" i="9" s="1"/>
  <c r="E44" i="9"/>
  <c r="E45" i="9" s="1"/>
  <c r="C43" i="9"/>
  <c r="D42" i="9"/>
  <c r="D44" i="9" s="1"/>
  <c r="O86" i="6"/>
  <c r="R123" i="6"/>
  <c r="R124" i="6" s="1"/>
  <c r="Q123" i="6"/>
  <c r="Q124" i="6" s="1"/>
  <c r="L84" i="8"/>
  <c r="L85" i="8" s="1"/>
  <c r="D84" i="8"/>
  <c r="D85" i="8" s="1"/>
  <c r="N86" i="6"/>
  <c r="M84" i="8" l="1"/>
  <c r="M85" i="8" s="1"/>
  <c r="K84" i="8"/>
  <c r="K85" i="8" s="1"/>
  <c r="M123" i="6"/>
  <c r="M124" i="6" s="1"/>
  <c r="F85" i="8"/>
  <c r="O122" i="6"/>
  <c r="O123" i="6" s="1"/>
  <c r="O124" i="6" s="1"/>
  <c r="C42" i="9"/>
  <c r="D45" i="9"/>
  <c r="C45" i="9" s="1"/>
  <c r="C44" i="9"/>
  <c r="O71" i="6"/>
  <c r="P123" i="6" l="1"/>
  <c r="P124" i="6" s="1"/>
  <c r="D123" i="6"/>
  <c r="D124" i="6" s="1"/>
  <c r="E35" i="9"/>
  <c r="F124" i="6"/>
  <c r="F96" i="8"/>
  <c r="N123" i="6"/>
  <c r="N124" i="6" s="1"/>
  <c r="S123" i="6"/>
  <c r="S124" i="6" s="1"/>
  <c r="G37" i="9" l="1"/>
  <c r="G38" i="9" s="1"/>
  <c r="F37" i="9"/>
  <c r="F38" i="9" s="1"/>
  <c r="E37" i="9"/>
  <c r="E38" i="9" s="1"/>
  <c r="D36" i="9"/>
  <c r="C36" i="9" s="1"/>
  <c r="C35" i="9"/>
  <c r="D37" i="9" l="1"/>
  <c r="D38" i="9" s="1"/>
  <c r="C38" i="9" s="1"/>
  <c r="C37" i="9" l="1"/>
  <c r="Q87" i="6"/>
  <c r="Q88" i="6" s="1"/>
  <c r="Q107" i="6" s="1"/>
  <c r="N87" i="6"/>
  <c r="N88" i="6" s="1"/>
  <c r="N107" i="6" s="1"/>
  <c r="K68" i="8"/>
  <c r="D28" i="9" l="1"/>
  <c r="C28" i="9" s="1"/>
  <c r="D27" i="9"/>
  <c r="C27" i="9" s="1"/>
  <c r="D21" i="9"/>
  <c r="C21" i="9" s="1"/>
  <c r="G30" i="9"/>
  <c r="G31" i="9" s="1"/>
  <c r="F30" i="9"/>
  <c r="F31" i="9" s="1"/>
  <c r="E30" i="9"/>
  <c r="E31" i="9" s="1"/>
  <c r="F23" i="9"/>
  <c r="F24" i="9" s="1"/>
  <c r="G23" i="9"/>
  <c r="G24" i="9" s="1"/>
  <c r="E23" i="9"/>
  <c r="S87" i="6"/>
  <c r="S88" i="6" s="1"/>
  <c r="S107" i="6" s="1"/>
  <c r="B86" i="6"/>
  <c r="D86" i="6"/>
  <c r="P86" i="6" s="1"/>
  <c r="P87" i="6" s="1"/>
  <c r="P88" i="6" s="1"/>
  <c r="P107" i="6" s="1"/>
  <c r="A86" i="6"/>
  <c r="B71" i="6"/>
  <c r="D71" i="6"/>
  <c r="S71" i="6" s="1"/>
  <c r="A71" i="6"/>
  <c r="D53" i="8"/>
  <c r="D68" i="8"/>
  <c r="M67" i="8"/>
  <c r="L68" i="8"/>
  <c r="L69" i="8" s="1"/>
  <c r="E16" i="9"/>
  <c r="E17" i="9" s="1"/>
  <c r="F16" i="9"/>
  <c r="F17" i="9" s="1"/>
  <c r="G16" i="9"/>
  <c r="G17" i="9" s="1"/>
  <c r="E107" i="6"/>
  <c r="X88" i="6"/>
  <c r="W88" i="6"/>
  <c r="V88" i="6"/>
  <c r="T88" i="6"/>
  <c r="M88" i="6"/>
  <c r="J88" i="6"/>
  <c r="P72" i="6"/>
  <c r="F46" i="9" l="1"/>
  <c r="G46" i="9"/>
  <c r="M107" i="6"/>
  <c r="M68" i="8"/>
  <c r="M69" i="8" s="1"/>
  <c r="P77" i="6"/>
  <c r="P78" i="6" s="1"/>
  <c r="D58" i="8"/>
  <c r="O87" i="6"/>
  <c r="O88" i="6" s="1"/>
  <c r="O107" i="6" s="1"/>
  <c r="R87" i="6"/>
  <c r="R88" i="6" s="1"/>
  <c r="R107" i="6" s="1"/>
  <c r="D87" i="6"/>
  <c r="D88" i="6" s="1"/>
  <c r="D29" i="9"/>
  <c r="C29" i="9" s="1"/>
  <c r="Q72" i="6"/>
  <c r="R72" i="6"/>
  <c r="S72" i="6"/>
  <c r="D72" i="6"/>
  <c r="G67" i="6"/>
  <c r="G136" i="6" s="1"/>
  <c r="H67" i="6"/>
  <c r="H136" i="6" s="1"/>
  <c r="F67" i="6"/>
  <c r="F136" i="6" s="1"/>
  <c r="F29" i="6"/>
  <c r="G29" i="6"/>
  <c r="H29" i="6"/>
  <c r="I29" i="6"/>
  <c r="J29" i="6"/>
  <c r="E29" i="6"/>
  <c r="R77" i="6" l="1"/>
  <c r="R78" i="6" s="1"/>
  <c r="Q77" i="6"/>
  <c r="Q78" i="6" s="1"/>
  <c r="D30" i="9"/>
  <c r="C30" i="9" s="1"/>
  <c r="S77" i="6"/>
  <c r="S78" i="6" s="1"/>
  <c r="D77" i="6"/>
  <c r="P47" i="6"/>
  <c r="P67" i="6" s="1"/>
  <c r="P136" i="6" s="1"/>
  <c r="R47" i="6"/>
  <c r="R67" i="6" s="1"/>
  <c r="R136" i="6" s="1"/>
  <c r="D31" i="9" l="1"/>
  <c r="C31" i="9" s="1"/>
  <c r="C20" i="9"/>
  <c r="D23" i="9"/>
  <c r="D24" i="9" l="1"/>
  <c r="C23" i="9"/>
  <c r="M52" i="8"/>
  <c r="L53" i="8"/>
  <c r="I53" i="8"/>
  <c r="I58" i="8" s="1"/>
  <c r="P53" i="8"/>
  <c r="P58" i="8" s="1"/>
  <c r="P59" i="8" s="1"/>
  <c r="R53" i="8"/>
  <c r="R58" i="8" s="1"/>
  <c r="R59" i="8" s="1"/>
  <c r="S53" i="8"/>
  <c r="S58" i="8" s="1"/>
  <c r="S59" i="8" s="1"/>
  <c r="T53" i="8"/>
  <c r="T58" i="8" s="1"/>
  <c r="T59" i="8" s="1"/>
  <c r="E58" i="8"/>
  <c r="F58" i="8"/>
  <c r="K53" i="8" l="1"/>
  <c r="K58" i="8" s="1"/>
  <c r="N71" i="6"/>
  <c r="N72" i="6" s="1"/>
  <c r="N77" i="6" s="1"/>
  <c r="N78" i="6" s="1"/>
  <c r="L58" i="8"/>
  <c r="M53" i="8"/>
  <c r="M58" i="8" s="1"/>
  <c r="O72" i="6"/>
  <c r="O77" i="6" s="1"/>
  <c r="O78" i="6" s="1"/>
  <c r="K63" i="8"/>
  <c r="F69" i="8"/>
  <c r="E69" i="8"/>
  <c r="I69" i="8"/>
  <c r="D63" i="8"/>
  <c r="K69" i="8" l="1"/>
  <c r="K70" i="8" s="1"/>
  <c r="D69" i="8"/>
  <c r="D70" i="8" s="1"/>
  <c r="L70" i="8"/>
  <c r="M70" i="8"/>
  <c r="D107" i="6" l="1"/>
  <c r="I70" i="8"/>
  <c r="J107" i="6" l="1"/>
  <c r="D14" i="9"/>
  <c r="Q47" i="6"/>
  <c r="Q67" i="6" s="1"/>
  <c r="Q136" i="6" s="1"/>
  <c r="O47" i="6"/>
  <c r="O67" i="6" s="1"/>
  <c r="O136" i="6" s="1"/>
  <c r="C14" i="9" l="1"/>
  <c r="D47" i="6"/>
  <c r="D67" i="6" s="1"/>
  <c r="D108" i="6"/>
  <c r="S47" i="6" l="1"/>
  <c r="S67" i="6" s="1"/>
  <c r="S136" i="6" s="1"/>
  <c r="N47" i="6"/>
  <c r="N67" i="6" s="1"/>
  <c r="N136" i="6" s="1"/>
  <c r="J47" i="6" l="1"/>
  <c r="I27" i="8"/>
  <c r="I47" i="8" s="1"/>
  <c r="S27" i="8"/>
  <c r="S48" i="8" s="1"/>
  <c r="W47" i="6"/>
  <c r="W67" i="6" s="1"/>
  <c r="W77" i="6"/>
  <c r="W108" i="6" s="1"/>
  <c r="P27" i="8"/>
  <c r="P48" i="8" s="1"/>
  <c r="R27" i="8"/>
  <c r="T27" i="8"/>
  <c r="T48" i="8" s="1"/>
  <c r="E47" i="8"/>
  <c r="F47" i="8"/>
  <c r="R48" i="8"/>
  <c r="V47" i="6"/>
  <c r="V67" i="6" s="1"/>
  <c r="V77" i="6"/>
  <c r="V108" i="6" s="1"/>
  <c r="X47" i="6"/>
  <c r="X67" i="6" s="1"/>
  <c r="X77" i="6"/>
  <c r="X108" i="6" s="1"/>
  <c r="T47" i="6"/>
  <c r="T67" i="6" s="1"/>
  <c r="F108" i="6"/>
  <c r="J77" i="6"/>
  <c r="J108" i="6" s="1"/>
  <c r="T77" i="6"/>
  <c r="T108" i="6" s="1"/>
  <c r="E108" i="6"/>
  <c r="M47" i="8"/>
  <c r="E24" i="9"/>
  <c r="E46" i="9" s="1"/>
  <c r="M77" i="6"/>
  <c r="M108" i="6" s="1"/>
  <c r="D15" i="9" l="1"/>
  <c r="D13" i="9"/>
  <c r="C13" i="9" s="1"/>
  <c r="D47" i="8"/>
  <c r="D48" i="8" s="1"/>
  <c r="C24" i="9"/>
  <c r="P108" i="6"/>
  <c r="O108" i="6"/>
  <c r="L47" i="8"/>
  <c r="L48" i="8" s="1"/>
  <c r="K47" i="8"/>
  <c r="K48" i="8" s="1"/>
  <c r="E67" i="6" l="1"/>
  <c r="E136" i="6" s="1"/>
  <c r="N108" i="6"/>
  <c r="S108" i="6"/>
  <c r="Q108" i="6"/>
  <c r="I48" i="8"/>
  <c r="M48" i="8"/>
  <c r="M67" i="6" l="1"/>
  <c r="M136" i="6" s="1"/>
  <c r="J67" i="6"/>
  <c r="R108" i="6"/>
  <c r="D59" i="8"/>
  <c r="D78" i="6" l="1"/>
  <c r="D96" i="8"/>
  <c r="C15" i="9"/>
  <c r="D16" i="9"/>
  <c r="I59" i="8"/>
  <c r="I96" i="8" s="1"/>
  <c r="J78" i="6" l="1"/>
  <c r="J136" i="6" s="1"/>
  <c r="D136" i="6"/>
  <c r="C16" i="9"/>
  <c r="D17" i="9"/>
  <c r="D46" i="9" s="1"/>
  <c r="K59" i="8"/>
  <c r="K96" i="8" s="1"/>
  <c r="M59" i="8"/>
  <c r="M96" i="8" s="1"/>
  <c r="L59" i="8"/>
  <c r="L96" i="8" s="1"/>
  <c r="C17" i="9" l="1"/>
  <c r="C46" i="9" s="1"/>
</calcChain>
</file>

<file path=xl/sharedStrings.xml><?xml version="1.0" encoding="utf-8"?>
<sst xmlns="http://schemas.openxmlformats.org/spreadsheetml/2006/main" count="1904" uniqueCount="258">
  <si>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</si>
  <si>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</si>
  <si>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</si>
  <si>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</si>
  <si>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</si>
  <si>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</si>
  <si>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</si>
  <si>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</si>
  <si>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</si>
  <si>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</si>
  <si>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1.2.1</t>
  </si>
  <si>
    <t xml:space="preserve"> 1.2.2</t>
  </si>
  <si>
    <t xml:space="preserve">  1.2.4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</si>
  <si>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</si>
  <si>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</si>
  <si>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</si>
  <si>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</si>
  <si>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</si>
  <si>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</si>
  <si>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</si>
  <si>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</si>
  <si>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</si>
  <si>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</si>
  <si>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</si>
  <si>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</si>
  <si>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</si>
  <si>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</si>
  <si>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</si>
  <si>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</si>
  <si>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</si>
  <si>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</si>
  <si>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</si>
  <si>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</si>
  <si>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</si>
  <si>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</si>
  <si>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</si>
  <si>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</si>
  <si>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 xml:space="preserve"> 1.2.3</t>
  </si>
  <si>
    <t xml:space="preserve">  2.2</t>
  </si>
  <si>
    <t xml:space="preserve"> 2.2.3</t>
  </si>
  <si>
    <t>Економія фонду заробітної плати,                                           (тис. грн/прогнозний період)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</si>
  <si>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</si>
  <si>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</si>
  <si>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</si>
  <si>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</si>
  <si>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</si>
  <si>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</si>
  <si>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</si>
  <si>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</si>
  <si>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</si>
  <si>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</si>
  <si>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</si>
  <si>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</si>
  <si>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 xml:space="preserve">  1.2</t>
  </si>
  <si>
    <t xml:space="preserve"> 2.2.5</t>
  </si>
  <si>
    <t xml:space="preserve"> 1.2.5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</si>
  <si>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</si>
  <si>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</si>
  <si>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</si>
  <si>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</si>
  <si>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</si>
  <si>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</si>
  <si>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</si>
  <si>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</si>
  <si>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</si>
  <si>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</si>
  <si>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</si>
  <si>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>Усього за підпунктом 1.1.1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</si>
  <si>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</si>
  <si>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</si>
  <si>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</si>
  <si>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</si>
  <si>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</si>
  <si>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</si>
  <si>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</si>
  <si>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</si>
  <si>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</si>
  <si>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</si>
  <si>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</si>
  <si>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</si>
  <si>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</si>
  <si>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</si>
  <si>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</si>
  <si>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</si>
  <si>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</si>
  <si>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</si>
  <si>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</si>
  <si>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</si>
  <si>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</si>
  <si>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</si>
  <si>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</si>
  <si>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</si>
  <si>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</si>
  <si>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</si>
  <si>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</si>
  <si>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</si>
  <si>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</si>
  <si>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</si>
  <si>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</si>
  <si>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</si>
  <si>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</si>
  <si>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інші залучені кошти, отримані у планованому періоді, з них:</t>
  </si>
  <si>
    <t>Продовження додатка 5</t>
  </si>
  <si>
    <t>з урахуванням: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</si>
  <si>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</si>
  <si>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</si>
  <si>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Кошти, що враховуються у структурі тарифів за джерелами фінансування, 
тис. грн. (без ПДВ)</t>
  </si>
  <si>
    <t>Усього за розділом ІІ</t>
  </si>
  <si>
    <t>Усього за розділом ІІІ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</si>
  <si>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</si>
  <si>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</si>
  <si>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</si>
  <si>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</si>
  <si>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</si>
  <si>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                            Державне  комунальне  підприємство  "Луцьктепло"                              </t>
  </si>
  <si>
    <t>2.1.1.1</t>
  </si>
  <si>
    <t xml:space="preserve">_______________ </t>
  </si>
  <si>
    <t>М. П.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</si>
  <si>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</si>
  <si>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</si>
  <si>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</si>
  <si>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-</t>
  </si>
  <si>
    <t>1.1.3.1</t>
  </si>
  <si>
    <t>1.1.3.2</t>
  </si>
  <si>
    <t>Транспортування теплової енергії (теплові мережі)</t>
  </si>
  <si>
    <t>Транспортування теплової енергії (ЦТП)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</si>
  <si>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</si>
  <si>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</si>
  <si>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</si>
  <si>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</si>
  <si>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</si>
  <si>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</si>
  <si>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>1.1.1.1</t>
  </si>
  <si>
    <t/>
  </si>
  <si>
    <t>2.1.3.1</t>
  </si>
  <si>
    <t xml:space="preserve"> (прізвище, ім'я, по батькові)</t>
  </si>
  <si>
    <t>Директор</t>
  </si>
  <si>
    <t>підрядний</t>
  </si>
  <si>
    <t xml:space="preserve">Постачання теплової енергії </t>
  </si>
  <si>
    <t>Головний бухгалтер</t>
  </si>
  <si>
    <t>позичкові кошти</t>
  </si>
  <si>
    <t>підлягають поверненню</t>
  </si>
  <si>
    <t xml:space="preserve">не підлягають поверненню </t>
  </si>
  <si>
    <t>(найменування суб'єкта господарювання)</t>
  </si>
  <si>
    <t>інші залучені кошти, з них:</t>
  </si>
  <si>
    <t>господарський (вартість матеріальних ресурсів)</t>
  </si>
  <si>
    <t>планований період</t>
  </si>
  <si>
    <t xml:space="preserve"> планований період +1</t>
  </si>
  <si>
    <t xml:space="preserve">планований     період +n* </t>
  </si>
  <si>
    <t xml:space="preserve">(найменування суб'єкта господарювання)  </t>
  </si>
  <si>
    <t xml:space="preserve">Фінансовий план </t>
  </si>
  <si>
    <t xml:space="preserve">     Державне  комунальне  підприємство  "Луцьктепло"     </t>
  </si>
  <si>
    <t>Постачання гарячої води</t>
  </si>
  <si>
    <t>ІV</t>
  </si>
  <si>
    <t xml:space="preserve">  4.1.1</t>
  </si>
  <si>
    <t xml:space="preserve">  4.1.2 </t>
  </si>
  <si>
    <t xml:space="preserve">  4.1.3</t>
  </si>
  <si>
    <t xml:space="preserve"> 4.1</t>
  </si>
  <si>
    <t>Заходи щодо забезпечення технологічного обліку ресурсів, з них: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</si>
  <si>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</si>
  <si>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</si>
  <si>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</si>
  <si>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</si>
  <si>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розділом ІV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</si>
  <si>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з урахуванням: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</si>
  <si>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 з урахуванням :</t>
    </r>
  </si>
  <si>
    <t>використання коштів для  виконання  інвестиційної програми та  їх урахування у структурі тарифів на 12 місяців</t>
  </si>
  <si>
    <t>Фінансовий план</t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</si>
  <si>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</si>
  <si>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</si>
  <si>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теплопостачання, з урахуванням:</t>
    </r>
  </si>
  <si>
    <t xml:space="preserve"> Будівництво, реконструкція та модернізація об'єктів теплопостачання, з урахуванням:</t>
  </si>
  <si>
    <t>господарський (вартість матеріа льних ресурсів)</t>
  </si>
  <si>
    <t xml:space="preserve">  4.1.2</t>
  </si>
  <si>
    <t>IV</t>
  </si>
  <si>
    <t>Заходи щодо забезпечення технологічного бліку ресурсів, з них:</t>
  </si>
  <si>
    <t>ПЛАН</t>
  </si>
  <si>
    <t xml:space="preserve">витрат за джерелами фінансування на виконання інвестиційної програми для врахування у структурі тарифів на 12 місяців </t>
  </si>
  <si>
    <t xml:space="preserve">         Державне  комунальне  підприємство "Луцьктепло"          </t>
  </si>
  <si>
    <t xml:space="preserve">(найменування суб'єкта господарювання) </t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</si>
  <si>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 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</si>
  <si>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урахуванням:</t>
    </r>
  </si>
  <si>
    <t xml:space="preserve">Постачання гарячої води </t>
  </si>
  <si>
    <t xml:space="preserve">Виробництво теплової енергії </t>
  </si>
  <si>
    <t xml:space="preserve"> використання коштів для  виконання  інвестиційної програми на плановий період з 01.10.2022 по 30.09.2023</t>
  </si>
  <si>
    <t>Капітальний ремонт ЦТП на вул. Арцеулова, 8-а (будівельні роботи)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</si>
  <si>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</si>
  <si>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</si>
  <si>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</si>
  <si>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</si>
  <si>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</si>
  <si>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</si>
  <si>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</si>
  <si>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</si>
  <si>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</si>
  <si>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</si>
  <si>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1.1.3.13</t>
  </si>
  <si>
    <t>1.1.3.14</t>
  </si>
  <si>
    <t>1.1.3.15</t>
  </si>
  <si>
    <t>1.1.1.2</t>
  </si>
  <si>
    <t>1.1.1.3</t>
  </si>
  <si>
    <t>1.1.1.4</t>
  </si>
  <si>
    <t>Придбання транспортних засобів</t>
  </si>
  <si>
    <t>1 шт</t>
  </si>
  <si>
    <t>2 шт</t>
  </si>
  <si>
    <t>3.1.2.1</t>
  </si>
  <si>
    <t>3.1.2.2</t>
  </si>
  <si>
    <t>3.1.2.3</t>
  </si>
  <si>
    <t>3.1.2.4</t>
  </si>
  <si>
    <t>3.1.2.5</t>
  </si>
  <si>
    <t>Реконструкція системи теплопостачання житлового будинку №7а на вул. Грабовського в м. Луцьку (влаштування вузла комерційного обліку теплової енергії)</t>
  </si>
  <si>
    <t>Реконструкція системи теплопостачання житлового будинку №5 на вул. На Таборищі в м. Луцьку (влаштування вузла комерційного обліку теплової енергії)</t>
  </si>
  <si>
    <t>_______________________Юрій ВЕРБИЧ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</si>
  <si>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Іван СКОРУПСЬКИЙ</t>
    </r>
  </si>
  <si>
    <t>Начальник ВТР та ІД</t>
  </si>
  <si>
    <t xml:space="preserve">      Олег ФІЛОНЮК</t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</si>
  <si>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Іван СКОРУПСЬКИЙ</t>
    </r>
  </si>
  <si>
    <t xml:space="preserve">       Начальник ВТР та ІД</t>
  </si>
  <si>
    <t xml:space="preserve">                    Олег ФІЛОНЮК         </t>
  </si>
  <si>
    <t>В.о. начальника ВЕПП та ЗП</t>
  </si>
  <si>
    <t>Наталія КОЗАК</t>
  </si>
  <si>
    <t xml:space="preserve">Начальник  ВТР та ІД </t>
  </si>
  <si>
    <t>Олег ФІЛОНЮК</t>
  </si>
  <si>
    <t xml:space="preserve">   Іван СКОРУПСЬКИЙ</t>
  </si>
  <si>
    <t xml:space="preserve">          Руслана СКРОБАКА</t>
  </si>
  <si>
    <t>_________________________</t>
  </si>
  <si>
    <t xml:space="preserve">                     (посада особа ліцензіата)</t>
  </si>
  <si>
    <t xml:space="preserve">                     (посада відповідального виконавця)</t>
  </si>
  <si>
    <t>Заступник міського голови, керуючий справами  виконкому</t>
  </si>
  <si>
    <t>Графік здійснення заходів та використання коштів на планований період, тис. грн (без ПДВ)</t>
  </si>
  <si>
    <r>
      <t xml:space="preserve">Економічний ефект (тис. грн) </t>
    </r>
    <r>
      <rPr>
        <b/>
        <sz val="10"/>
        <rFont val="Times New Roman"/>
        <family val="1"/>
        <charset val="204"/>
      </rPr>
      <t xml:space="preserve">** </t>
    </r>
  </si>
  <si>
    <t>Кошти, що враховуються у структурі тарифів гр.5+гр.6. + гр.11+гр.12, тис. грн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</si>
  <si>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 (без ПДВ)</t>
    </r>
  </si>
  <si>
    <t>Економія фонду заробітної плати (тис. грн/рік)</t>
  </si>
  <si>
    <t xml:space="preserve"> Сума інших залучених коштів, що підлягає поверненню у планованому періоді, тис. грн (без ПДВ)</t>
  </si>
  <si>
    <t xml:space="preserve">Реконструкція котельні на вул. 8-го Березня, 3 (заміна підігрівачів ситеми ГВП) </t>
  </si>
  <si>
    <t xml:space="preserve">Реконструкція котельні на вул. Ковельська, 68б (заміна підігрівачів ситеми ГВП) </t>
  </si>
  <si>
    <t xml:space="preserve">Реконструкція котельні на вул. Вороніхіна, 15б (заміна підігрівачів ситеми ГВП) </t>
  </si>
  <si>
    <t xml:space="preserve">Реконструкція котельні на вул. Новочерченська, 1а (заміна підігрівачів ситеми ГВП) </t>
  </si>
  <si>
    <t>Капітальний ремонт покрівлі котельні в м. Луцьку на вул. Старицького, 6</t>
  </si>
  <si>
    <t>Капітальний ремонт покрівлі котельні в м. Луцьку на вул. Арцеулова, 3а</t>
  </si>
  <si>
    <t>Капітальний ремонт покрівлі котельні в м. Луцьку на вул. Володимирська, 100б</t>
  </si>
  <si>
    <t>Капітальний ремонт покрівлі котельні в м. Луцьку на вул. Боженка, 32</t>
  </si>
  <si>
    <t>Капітальний ремонт покрівлі котельні в м. Луцьку на просп. Відродження, 15б</t>
  </si>
  <si>
    <t>Капітальний ремонт покрівлі котельні в м. Луцьку на вул. Задворецькій, 13</t>
  </si>
  <si>
    <t>Капітальний ремонт покрівлі котельні в м. Луцьку на вул. Вавилова, 6</t>
  </si>
  <si>
    <t>Капітальний ремонт покрівлі котельні в м. Луцьку на вул. Декабристів, 29</t>
  </si>
  <si>
    <t>Капітальний ремонт покрівлі котельні в м. Луцьку на вул. Загородній, 3а</t>
  </si>
  <si>
    <t>Капітальний ремонт покрівлі котельні в м. Луцьку на вул. Вороніхіна, 15а</t>
  </si>
  <si>
    <t>Капітальний ремонт покрівлі котельні в м. Луцьку на вул. Потапова, 10</t>
  </si>
  <si>
    <t>Капітальний ремонт покрівлі котельні в м. Луцьку на вул. 8-го Березня, 3</t>
  </si>
  <si>
    <t>Виготовлення проєктно-кошторисної документації на "Капітальний ремонт котельні на вул. 8-го Березня, 3 в м. Луцьку, шляхом заміни існуючих застарілих пальникових пристроїв на пальникові пристрої СНТ та встановлення австоматики безпеки і регулювання котлів ТВГ-8 №1 та ТВГ-8 №2</t>
  </si>
  <si>
    <t>Виготовлення проєктно-кошторисної документації на "Капітальний ремонт котельні на вул. Потапова, 10 в м. Луцьку, шляхом заміни існуючих застарілих пальникових пристроїв на пальникові пристрої СНТ та встановлення австоматики безпеки і регулювання котлів ТВГ-8 №1 та ТВГ-8 №2</t>
  </si>
  <si>
    <t>Реконструкція теплової мережі від ВТ-3 до ВТ-22 на просп. Відродження в м.Луцьку</t>
  </si>
  <si>
    <t>Реконструкція системи теплопостачання житлового будинку №8 на бульварі Дружби народів в м. Луцьку (влаштування вузла комерційного обліку теплової енергії)</t>
  </si>
  <si>
    <t>Реконструкція системи теплопостачання житлового будинку №10 на бульварі Дружби народів в м. Луцьку (влаштування вузла комерційного обліку теплової енергії)</t>
  </si>
  <si>
    <t>Реконструкція системи теплопостачання житлового будинку №8а на бульварі Дружби народів в м. Луцьку (влаштування вузла комерційного обліку теплової енергії)</t>
  </si>
  <si>
    <t>Заступник міського голови, керуючий справами виконкому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</si>
</sst>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57">
    <xf numFmtId="0" fontId="0" fillId="0" borderId="0" xfId="0"/>
    <xf numFmtId="0" fontId="6" fillId="0" borderId="1" xfId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8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2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3" fontId="15" fillId="0" borderId="1" xfId="3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3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top"/>
    </xf>
    <xf numFmtId="0" fontId="7" fillId="0" borderId="0" xfId="0" applyFont="1" applyFill="1"/>
    <xf numFmtId="0" fontId="31" fillId="0" borderId="0" xfId="0" applyFont="1" applyFill="1" applyAlignment="1"/>
    <xf numFmtId="0" fontId="32" fillId="0" borderId="0" xfId="0" applyFont="1" applyFill="1" applyAlignment="1"/>
    <xf numFmtId="0" fontId="31" fillId="0" borderId="0" xfId="0" applyFont="1" applyFill="1"/>
    <xf numFmtId="0" fontId="32" fillId="0" borderId="0" xfId="0" applyFont="1" applyFill="1" applyAlignment="1">
      <alignment horizontal="left"/>
    </xf>
    <xf numFmtId="2" fontId="6" fillId="0" borderId="1" xfId="3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/>
    <xf numFmtId="0" fontId="17" fillId="0" borderId="0" xfId="0" applyFont="1" applyFill="1" applyAlignment="1">
      <alignment vertical="top" wrapText="1"/>
    </xf>
    <xf numFmtId="0" fontId="21" fillId="0" borderId="0" xfId="0" applyFont="1" applyFill="1" applyAlignment="1"/>
    <xf numFmtId="0" fontId="17" fillId="0" borderId="0" xfId="0" applyFont="1" applyFill="1" applyAlignment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2" fontId="9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16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2" fontId="9" fillId="0" borderId="5" xfId="1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4" fillId="2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center" vertical="top"/>
    </xf>
    <xf numFmtId="0" fontId="9" fillId="0" borderId="0" xfId="0" applyFont="1" applyFill="1" applyAlignment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2" fontId="9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0" fillId="0" borderId="0" xfId="0" applyFont="1" applyFill="1" applyAlignment="1">
      <alignment wrapText="1"/>
    </xf>
    <xf numFmtId="0" fontId="3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65" fontId="9" fillId="0" borderId="0" xfId="4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22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top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top" wrapText="1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textRotation="90" wrapText="1"/>
      <protection locked="0"/>
    </xf>
    <xf numFmtId="0" fontId="4" fillId="0" borderId="11" xfId="1" applyFont="1" applyFill="1" applyBorder="1" applyAlignment="1" applyProtection="1">
      <alignment horizontal="center" vertical="center" textRotation="90" wrapText="1"/>
      <protection locked="0"/>
    </xf>
    <xf numFmtId="0" fontId="4" fillId="0" borderId="12" xfId="1" applyFont="1" applyFill="1" applyBorder="1" applyAlignment="1" applyProtection="1">
      <alignment horizontal="center" vertical="center" textRotation="90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24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wrapText="1"/>
    </xf>
  </cellXfs>
  <cellStyles count="5">
    <cellStyle name="Iau?iue" xfId="1"/>
    <cellStyle name="Денежный" xfId="2" builtinId="4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1"/>
  <sheetViews>
    <sheetView tabSelected="1" zoomScaleNormal="100" zoomScaleSheetLayoutView="100" workbookViewId="0">
      <selection activeCell="S15" sqref="S15:S18"/>
    </sheetView>
  </sheetViews>
  <sheetFormatPr defaultColWidth="5.28515625" defaultRowHeight="69.75" customHeight="1" x14ac:dyDescent="0.2"/>
  <cols>
    <col min="1" max="1" width="6.5703125" style="34" customWidth="1"/>
    <col min="2" max="2" width="26.7109375" style="35" customWidth="1"/>
    <col min="3" max="3" width="4.85546875" style="35" customWidth="1"/>
    <col min="4" max="5" width="7.7109375" style="35" customWidth="1"/>
    <col min="6" max="6" width="8.5703125" style="35" customWidth="1"/>
    <col min="7" max="7" width="7" style="35" customWidth="1"/>
    <col min="8" max="8" width="5.7109375" style="35" customWidth="1"/>
    <col min="9" max="9" width="7.28515625" style="35" customWidth="1"/>
    <col min="10" max="10" width="7.140625" style="35" customWidth="1"/>
    <col min="11" max="11" width="7.85546875" style="35" customWidth="1"/>
    <col min="12" max="12" width="8" style="35" customWidth="1"/>
    <col min="13" max="13" width="7.42578125" style="35" customWidth="1"/>
    <col min="14" max="14" width="5.42578125" style="35" customWidth="1"/>
    <col min="15" max="15" width="5.5703125" style="35" customWidth="1"/>
    <col min="16" max="16" width="4" style="35" customWidth="1"/>
    <col min="17" max="17" width="7" style="35" customWidth="1"/>
    <col min="18" max="18" width="5.5703125" style="35" customWidth="1"/>
    <col min="19" max="19" width="5" style="38" customWidth="1"/>
    <col min="20" max="20" width="4.85546875" style="38" customWidth="1"/>
    <col min="21" max="22" width="5.28515625" style="38" customWidth="1"/>
    <col min="23" max="23" width="6.5703125" style="35" bestFit="1" customWidth="1"/>
    <col min="24" max="16384" width="5.28515625" style="35"/>
  </cols>
  <sheetData>
    <row r="1" spans="1:22" ht="12" customHeight="1" x14ac:dyDescent="0.3">
      <c r="L1" s="36"/>
      <c r="M1" s="36"/>
      <c r="N1" s="37"/>
      <c r="O1" s="39"/>
      <c r="P1" s="39"/>
      <c r="Q1" s="39"/>
      <c r="R1" s="39"/>
      <c r="S1" s="39"/>
      <c r="T1" s="39"/>
    </row>
    <row r="2" spans="1:22" ht="13.5" customHeight="1" x14ac:dyDescent="0.3">
      <c r="B2" s="163" t="s">
        <v>60</v>
      </c>
      <c r="C2" s="163"/>
      <c r="D2" s="164"/>
      <c r="E2" s="164"/>
      <c r="L2" s="36"/>
      <c r="M2" s="251" t="s">
        <v>63</v>
      </c>
      <c r="N2" s="251"/>
      <c r="O2" s="251"/>
      <c r="P2" s="40"/>
      <c r="Q2" s="40"/>
      <c r="R2" s="39"/>
      <c r="S2" s="39"/>
      <c r="T2" s="39"/>
    </row>
    <row r="3" spans="1:22" ht="12" customHeight="1" x14ac:dyDescent="0.3">
      <c r="B3" s="270" t="s">
        <v>118</v>
      </c>
      <c r="C3" s="270"/>
      <c r="D3" s="270"/>
      <c r="E3" s="224"/>
      <c r="L3" s="36"/>
      <c r="M3" s="241" t="s">
        <v>119</v>
      </c>
      <c r="N3" s="241"/>
      <c r="O3" s="241"/>
      <c r="P3" s="241"/>
      <c r="Q3" s="241"/>
      <c r="R3" s="39"/>
      <c r="S3" s="39"/>
      <c r="T3" s="39"/>
    </row>
    <row r="4" spans="1:22" ht="9.75" customHeight="1" x14ac:dyDescent="0.3">
      <c r="B4" s="99" t="s">
        <v>104</v>
      </c>
      <c r="C4" s="99"/>
      <c r="D4" s="100"/>
      <c r="E4" s="100"/>
      <c r="L4" s="36"/>
      <c r="M4" s="255" t="s">
        <v>64</v>
      </c>
      <c r="N4" s="255"/>
      <c r="O4" s="255"/>
      <c r="P4" s="40"/>
      <c r="Q4" s="40"/>
      <c r="R4" s="39"/>
      <c r="S4" s="39"/>
      <c r="T4" s="39"/>
    </row>
    <row r="5" spans="1:22" ht="9" customHeight="1" x14ac:dyDescent="0.3">
      <c r="B5" s="41"/>
      <c r="C5" s="41"/>
      <c r="D5" s="243"/>
      <c r="E5" s="243"/>
      <c r="L5" s="36"/>
      <c r="P5" s="40"/>
      <c r="Q5" s="40"/>
      <c r="R5" s="39"/>
      <c r="S5" s="39"/>
      <c r="T5" s="39"/>
    </row>
    <row r="6" spans="1:22" ht="14.25" customHeight="1" x14ac:dyDescent="0.3">
      <c r="B6" s="269" t="s">
        <v>61</v>
      </c>
      <c r="C6" s="269"/>
      <c r="D6" s="269"/>
      <c r="E6" s="269"/>
      <c r="L6" s="36"/>
      <c r="M6" s="281" t="s">
        <v>213</v>
      </c>
      <c r="N6" s="281"/>
      <c r="O6" s="281"/>
      <c r="P6" s="281"/>
      <c r="Q6" s="281"/>
      <c r="R6" s="39"/>
      <c r="S6" s="39"/>
      <c r="T6" s="39"/>
    </row>
    <row r="7" spans="1:22" ht="16.5" customHeight="1" x14ac:dyDescent="0.3">
      <c r="B7" s="356" t="s">
        <v>257</v>
      </c>
      <c r="C7" s="356"/>
      <c r="D7" s="356"/>
      <c r="E7" s="225"/>
      <c r="L7" s="36"/>
      <c r="M7" s="265" t="s">
        <v>2</v>
      </c>
      <c r="N7" s="265"/>
      <c r="O7" s="101"/>
      <c r="P7" s="265" t="s">
        <v>65</v>
      </c>
      <c r="Q7" s="265"/>
      <c r="R7" s="39"/>
      <c r="S7" s="39"/>
      <c r="T7" s="39"/>
    </row>
    <row r="8" spans="1:22" ht="15.75" customHeight="1" x14ac:dyDescent="0.3">
      <c r="B8" s="356"/>
      <c r="C8" s="356"/>
      <c r="D8" s="356"/>
      <c r="E8" s="225"/>
      <c r="L8" s="36"/>
      <c r="M8" s="162" t="s">
        <v>120</v>
      </c>
      <c r="N8" s="162"/>
      <c r="O8" s="162"/>
      <c r="P8" s="162"/>
      <c r="Q8" s="162"/>
      <c r="R8" s="39"/>
      <c r="S8" s="39"/>
      <c r="T8" s="39"/>
    </row>
    <row r="9" spans="1:22" ht="18" customHeight="1" x14ac:dyDescent="0.3">
      <c r="B9" s="48" t="s">
        <v>212</v>
      </c>
      <c r="C9" s="48"/>
      <c r="L9" s="36"/>
      <c r="M9" s="102" t="s">
        <v>62</v>
      </c>
      <c r="N9" s="43"/>
      <c r="O9" s="43"/>
      <c r="P9" s="40"/>
      <c r="Q9" s="40"/>
      <c r="R9" s="39"/>
      <c r="S9" s="39"/>
      <c r="T9" s="39"/>
    </row>
    <row r="10" spans="1:22" s="47" customFormat="1" ht="9.75" customHeight="1" x14ac:dyDescent="0.2">
      <c r="A10" s="34"/>
      <c r="B10" s="102" t="s">
        <v>62</v>
      </c>
      <c r="C10" s="102"/>
      <c r="D10" s="35"/>
      <c r="E10" s="35"/>
      <c r="F10" s="35"/>
      <c r="G10" s="35"/>
      <c r="H10" s="35"/>
      <c r="I10" s="35"/>
      <c r="J10" s="35"/>
      <c r="K10" s="35"/>
      <c r="L10" s="36"/>
      <c r="M10" s="35"/>
      <c r="N10" s="35"/>
      <c r="O10" s="35"/>
      <c r="P10" s="35"/>
      <c r="Q10" s="35"/>
      <c r="R10" s="44"/>
      <c r="S10" s="45"/>
      <c r="T10" s="45"/>
      <c r="U10" s="46"/>
      <c r="V10" s="46"/>
    </row>
    <row r="11" spans="1:22" s="47" customFormat="1" ht="17.25" customHeight="1" x14ac:dyDescent="0.3">
      <c r="A11" s="282" t="s">
        <v>150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46"/>
      <c r="V11" s="46"/>
    </row>
    <row r="12" spans="1:22" ht="15" customHeight="1" x14ac:dyDescent="0.25">
      <c r="A12" s="263" t="s">
        <v>184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2" ht="16.5" customHeight="1" x14ac:dyDescent="0.25">
      <c r="A13" s="259" t="s">
        <v>151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</row>
    <row r="14" spans="1:22" ht="12.75" customHeight="1" x14ac:dyDescent="0.2">
      <c r="A14" s="274" t="s">
        <v>143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</row>
    <row r="15" spans="1:22" ht="59.25" customHeight="1" x14ac:dyDescent="0.2">
      <c r="A15" s="260" t="s">
        <v>0</v>
      </c>
      <c r="B15" s="260" t="s">
        <v>1</v>
      </c>
      <c r="C15" s="256" t="s">
        <v>41</v>
      </c>
      <c r="D15" s="252" t="s">
        <v>34</v>
      </c>
      <c r="E15" s="253"/>
      <c r="F15" s="253"/>
      <c r="G15" s="253"/>
      <c r="H15" s="253"/>
      <c r="I15" s="253"/>
      <c r="J15" s="254"/>
      <c r="K15" s="252" t="s">
        <v>35</v>
      </c>
      <c r="L15" s="254"/>
      <c r="M15" s="252" t="s">
        <v>50</v>
      </c>
      <c r="N15" s="253"/>
      <c r="O15" s="254"/>
      <c r="P15" s="256" t="s">
        <v>56</v>
      </c>
      <c r="Q15" s="256" t="s">
        <v>36</v>
      </c>
      <c r="R15" s="256" t="s">
        <v>109</v>
      </c>
      <c r="S15" s="256" t="s">
        <v>40</v>
      </c>
      <c r="T15" s="256" t="s">
        <v>57</v>
      </c>
    </row>
    <row r="16" spans="1:22" ht="14.25" customHeight="1" x14ac:dyDescent="0.2">
      <c r="A16" s="261"/>
      <c r="B16" s="261"/>
      <c r="C16" s="257"/>
      <c r="D16" s="256" t="s">
        <v>30</v>
      </c>
      <c r="E16" s="231" t="s">
        <v>103</v>
      </c>
      <c r="F16" s="232"/>
      <c r="G16" s="232"/>
      <c r="H16" s="232"/>
      <c r="I16" s="232"/>
      <c r="J16" s="237"/>
      <c r="K16" s="256" t="s">
        <v>145</v>
      </c>
      <c r="L16" s="256" t="s">
        <v>137</v>
      </c>
      <c r="M16" s="256" t="s">
        <v>146</v>
      </c>
      <c r="N16" s="277" t="s">
        <v>33</v>
      </c>
      <c r="O16" s="278"/>
      <c r="P16" s="257"/>
      <c r="Q16" s="257"/>
      <c r="R16" s="257"/>
      <c r="S16" s="257"/>
      <c r="T16" s="257"/>
    </row>
    <row r="17" spans="1:22" ht="26.25" customHeight="1" x14ac:dyDescent="0.2">
      <c r="A17" s="261"/>
      <c r="B17" s="261"/>
      <c r="C17" s="257"/>
      <c r="D17" s="257"/>
      <c r="E17" s="256" t="s">
        <v>28</v>
      </c>
      <c r="F17" s="256" t="s">
        <v>25</v>
      </c>
      <c r="G17" s="256" t="s">
        <v>140</v>
      </c>
      <c r="H17" s="275" t="s">
        <v>144</v>
      </c>
      <c r="I17" s="276"/>
      <c r="J17" s="256" t="s">
        <v>58</v>
      </c>
      <c r="K17" s="257"/>
      <c r="L17" s="257"/>
      <c r="M17" s="257"/>
      <c r="N17" s="279"/>
      <c r="O17" s="280"/>
      <c r="P17" s="257"/>
      <c r="Q17" s="257"/>
      <c r="R17" s="257"/>
      <c r="S17" s="257"/>
      <c r="T17" s="257"/>
    </row>
    <row r="18" spans="1:22" ht="75" customHeight="1" x14ac:dyDescent="0.2">
      <c r="A18" s="262"/>
      <c r="B18" s="262"/>
      <c r="C18" s="258"/>
      <c r="D18" s="257"/>
      <c r="E18" s="257"/>
      <c r="F18" s="257"/>
      <c r="G18" s="257"/>
      <c r="H18" s="157" t="s">
        <v>141</v>
      </c>
      <c r="I18" s="157" t="s">
        <v>142</v>
      </c>
      <c r="J18" s="257"/>
      <c r="K18" s="258"/>
      <c r="L18" s="258"/>
      <c r="M18" s="258"/>
      <c r="N18" s="157" t="s">
        <v>147</v>
      </c>
      <c r="O18" s="157" t="s">
        <v>148</v>
      </c>
      <c r="P18" s="258"/>
      <c r="Q18" s="258"/>
      <c r="R18" s="258"/>
      <c r="S18" s="258"/>
      <c r="T18" s="258"/>
    </row>
    <row r="19" spans="1:22" s="34" customFormat="1" ht="12.75" customHeight="1" x14ac:dyDescent="0.2">
      <c r="A19" s="127">
        <v>1</v>
      </c>
      <c r="B19" s="127">
        <v>2</v>
      </c>
      <c r="C19" s="206">
        <v>3</v>
      </c>
      <c r="D19" s="127">
        <v>4</v>
      </c>
      <c r="E19" s="127">
        <v>5</v>
      </c>
      <c r="F19" s="206">
        <v>6</v>
      </c>
      <c r="G19" s="206">
        <v>7</v>
      </c>
      <c r="H19" s="206">
        <v>8</v>
      </c>
      <c r="I19" s="206">
        <v>9</v>
      </c>
      <c r="J19" s="206">
        <v>10</v>
      </c>
      <c r="K19" s="206">
        <v>11</v>
      </c>
      <c r="L19" s="206">
        <v>12</v>
      </c>
      <c r="M19" s="206">
        <v>13</v>
      </c>
      <c r="N19" s="206">
        <v>14</v>
      </c>
      <c r="O19" s="206">
        <v>15</v>
      </c>
      <c r="P19" s="206">
        <v>16</v>
      </c>
      <c r="Q19" s="206">
        <v>17</v>
      </c>
      <c r="R19" s="206">
        <v>18</v>
      </c>
      <c r="S19" s="206">
        <v>19</v>
      </c>
      <c r="T19" s="206">
        <v>20</v>
      </c>
      <c r="U19" s="49"/>
      <c r="V19" s="49"/>
    </row>
    <row r="20" spans="1:22" ht="15" customHeight="1" x14ac:dyDescent="0.2">
      <c r="A20" s="127" t="s">
        <v>130</v>
      </c>
      <c r="B20" s="271" t="s">
        <v>183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3"/>
    </row>
    <row r="21" spans="1:22" ht="15" customHeight="1" x14ac:dyDescent="0.2">
      <c r="A21" s="50" t="s">
        <v>7</v>
      </c>
      <c r="B21" s="231" t="s">
        <v>164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7"/>
    </row>
    <row r="22" spans="1:22" ht="12.75" customHeight="1" x14ac:dyDescent="0.2">
      <c r="A22" s="51" t="s">
        <v>8</v>
      </c>
      <c r="B22" s="266" t="s">
        <v>68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8"/>
    </row>
    <row r="23" spans="1:22" ht="36" x14ac:dyDescent="0.2">
      <c r="A23" s="63" t="s">
        <v>132</v>
      </c>
      <c r="B23" s="122" t="s">
        <v>235</v>
      </c>
      <c r="C23" s="213" t="s">
        <v>203</v>
      </c>
      <c r="D23" s="194">
        <v>478.62</v>
      </c>
      <c r="E23" s="62" t="s">
        <v>22</v>
      </c>
      <c r="F23" s="62" t="s">
        <v>22</v>
      </c>
      <c r="G23" s="62" t="s">
        <v>22</v>
      </c>
      <c r="H23" s="62" t="s">
        <v>22</v>
      </c>
      <c r="I23" s="62" t="s">
        <v>22</v>
      </c>
      <c r="J23" s="62" t="s">
        <v>22</v>
      </c>
      <c r="K23" s="81">
        <f>D23</f>
        <v>478.62</v>
      </c>
      <c r="L23" s="81">
        <v>0</v>
      </c>
      <c r="M23" s="81">
        <f>D23</f>
        <v>478.62</v>
      </c>
      <c r="N23" s="188" t="s">
        <v>121</v>
      </c>
      <c r="O23" s="188" t="s">
        <v>121</v>
      </c>
      <c r="P23" s="188" t="s">
        <v>121</v>
      </c>
      <c r="Q23" s="188" t="s">
        <v>121</v>
      </c>
      <c r="R23" s="188" t="s">
        <v>121</v>
      </c>
      <c r="S23" s="188" t="s">
        <v>121</v>
      </c>
      <c r="T23" s="188" t="s">
        <v>121</v>
      </c>
    </row>
    <row r="24" spans="1:22" ht="36" x14ac:dyDescent="0.2">
      <c r="A24" s="63" t="s">
        <v>199</v>
      </c>
      <c r="B24" s="122" t="s">
        <v>236</v>
      </c>
      <c r="C24" s="213" t="s">
        <v>203</v>
      </c>
      <c r="D24" s="194">
        <v>162.66999999999999</v>
      </c>
      <c r="E24" s="62" t="s">
        <v>22</v>
      </c>
      <c r="F24" s="62" t="s">
        <v>22</v>
      </c>
      <c r="G24" s="62" t="s">
        <v>22</v>
      </c>
      <c r="H24" s="62" t="s">
        <v>22</v>
      </c>
      <c r="I24" s="62" t="s">
        <v>22</v>
      </c>
      <c r="J24" s="62" t="s">
        <v>22</v>
      </c>
      <c r="K24" s="81">
        <f t="shared" ref="K24:K26" si="0">D24</f>
        <v>162.66999999999999</v>
      </c>
      <c r="L24" s="81">
        <v>0</v>
      </c>
      <c r="M24" s="81">
        <f t="shared" ref="M24:M26" si="1">D24</f>
        <v>162.66999999999999</v>
      </c>
      <c r="N24" s="200" t="s">
        <v>121</v>
      </c>
      <c r="O24" s="200" t="s">
        <v>121</v>
      </c>
      <c r="P24" s="200" t="s">
        <v>121</v>
      </c>
      <c r="Q24" s="200" t="s">
        <v>121</v>
      </c>
      <c r="R24" s="200" t="s">
        <v>121</v>
      </c>
      <c r="S24" s="200" t="s">
        <v>121</v>
      </c>
      <c r="T24" s="200" t="s">
        <v>121</v>
      </c>
    </row>
    <row r="25" spans="1:22" ht="36" x14ac:dyDescent="0.2">
      <c r="A25" s="63" t="s">
        <v>200</v>
      </c>
      <c r="B25" s="122" t="s">
        <v>237</v>
      </c>
      <c r="C25" s="213" t="s">
        <v>203</v>
      </c>
      <c r="D25" s="194">
        <v>574.96</v>
      </c>
      <c r="E25" s="62" t="s">
        <v>22</v>
      </c>
      <c r="F25" s="62" t="s">
        <v>22</v>
      </c>
      <c r="G25" s="62" t="s">
        <v>22</v>
      </c>
      <c r="H25" s="62" t="s">
        <v>22</v>
      </c>
      <c r="I25" s="62" t="s">
        <v>22</v>
      </c>
      <c r="J25" s="62" t="s">
        <v>22</v>
      </c>
      <c r="K25" s="81">
        <f t="shared" si="0"/>
        <v>574.96</v>
      </c>
      <c r="L25" s="81">
        <v>0</v>
      </c>
      <c r="M25" s="81">
        <f t="shared" si="1"/>
        <v>574.96</v>
      </c>
      <c r="N25" s="200" t="s">
        <v>121</v>
      </c>
      <c r="O25" s="200" t="s">
        <v>121</v>
      </c>
      <c r="P25" s="200" t="s">
        <v>121</v>
      </c>
      <c r="Q25" s="200" t="s">
        <v>121</v>
      </c>
      <c r="R25" s="200" t="s">
        <v>121</v>
      </c>
      <c r="S25" s="200" t="s">
        <v>121</v>
      </c>
      <c r="T25" s="200" t="s">
        <v>121</v>
      </c>
    </row>
    <row r="26" spans="1:22" ht="36" x14ac:dyDescent="0.2">
      <c r="A26" s="63" t="s">
        <v>201</v>
      </c>
      <c r="B26" s="122" t="s">
        <v>238</v>
      </c>
      <c r="C26" s="213" t="s">
        <v>203</v>
      </c>
      <c r="D26" s="194">
        <v>76.86</v>
      </c>
      <c r="E26" s="62" t="s">
        <v>22</v>
      </c>
      <c r="F26" s="62" t="s">
        <v>22</v>
      </c>
      <c r="G26" s="62" t="s">
        <v>22</v>
      </c>
      <c r="H26" s="62" t="s">
        <v>22</v>
      </c>
      <c r="I26" s="62" t="s">
        <v>22</v>
      </c>
      <c r="J26" s="62" t="s">
        <v>22</v>
      </c>
      <c r="K26" s="81">
        <f t="shared" si="0"/>
        <v>76.86</v>
      </c>
      <c r="L26" s="81">
        <v>0</v>
      </c>
      <c r="M26" s="81">
        <f t="shared" si="1"/>
        <v>76.86</v>
      </c>
      <c r="N26" s="200" t="s">
        <v>121</v>
      </c>
      <c r="O26" s="200" t="s">
        <v>121</v>
      </c>
      <c r="P26" s="200" t="s">
        <v>121</v>
      </c>
      <c r="Q26" s="200" t="s">
        <v>121</v>
      </c>
      <c r="R26" s="200" t="s">
        <v>121</v>
      </c>
      <c r="S26" s="200" t="s">
        <v>121</v>
      </c>
      <c r="T26" s="200" t="s">
        <v>121</v>
      </c>
    </row>
    <row r="27" spans="1:22" ht="14.25" customHeight="1" x14ac:dyDescent="0.2">
      <c r="A27" s="250" t="s">
        <v>67</v>
      </c>
      <c r="B27" s="250"/>
      <c r="C27" s="205"/>
      <c r="D27" s="195">
        <f>SUM(D23:D26)</f>
        <v>1293.1099999999999</v>
      </c>
      <c r="E27" s="80" t="s">
        <v>22</v>
      </c>
      <c r="F27" s="62" t="s">
        <v>22</v>
      </c>
      <c r="G27" s="123" t="s">
        <v>121</v>
      </c>
      <c r="H27" s="123" t="s">
        <v>121</v>
      </c>
      <c r="I27" s="108" t="str">
        <f>'5'!J27</f>
        <v>-</v>
      </c>
      <c r="J27" s="123" t="s">
        <v>121</v>
      </c>
      <c r="K27" s="80">
        <f>SUM(K23:K26)</f>
        <v>1293.1099999999999</v>
      </c>
      <c r="L27" s="80">
        <f>SUM(L23:L26)</f>
        <v>0</v>
      </c>
      <c r="M27" s="81">
        <f>SUM(M23:M26)</f>
        <v>1293.1099999999999</v>
      </c>
      <c r="N27" s="123" t="s">
        <v>121</v>
      </c>
      <c r="O27" s="123" t="s">
        <v>121</v>
      </c>
      <c r="P27" s="124" t="str">
        <f>'5'!T27</f>
        <v>-</v>
      </c>
      <c r="Q27" s="124" t="s">
        <v>121</v>
      </c>
      <c r="R27" s="81" t="str">
        <f>'5'!V27</f>
        <v>-</v>
      </c>
      <c r="S27" s="81" t="str">
        <f>'5'!W27</f>
        <v>-</v>
      </c>
      <c r="T27" s="81" t="str">
        <f>'5'!X27</f>
        <v>-</v>
      </c>
    </row>
    <row r="28" spans="1:22" ht="14.25" customHeight="1" x14ac:dyDescent="0.2">
      <c r="A28" s="124" t="s">
        <v>9</v>
      </c>
      <c r="B28" s="233" t="s">
        <v>158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</row>
    <row r="29" spans="1:22" ht="15" customHeight="1" x14ac:dyDescent="0.2">
      <c r="A29" s="264" t="s">
        <v>71</v>
      </c>
      <c r="B29" s="264"/>
      <c r="C29" s="204"/>
      <c r="D29" s="81">
        <v>0</v>
      </c>
      <c r="E29" s="123" t="s">
        <v>22</v>
      </c>
      <c r="F29" s="123" t="s">
        <v>22</v>
      </c>
      <c r="G29" s="123" t="s">
        <v>121</v>
      </c>
      <c r="H29" s="123" t="s">
        <v>121</v>
      </c>
      <c r="I29" s="123" t="s">
        <v>121</v>
      </c>
      <c r="J29" s="123" t="s">
        <v>121</v>
      </c>
      <c r="K29" s="81">
        <v>0</v>
      </c>
      <c r="L29" s="81">
        <v>0</v>
      </c>
      <c r="M29" s="81">
        <v>0</v>
      </c>
      <c r="N29" s="123" t="s">
        <v>121</v>
      </c>
      <c r="O29" s="123" t="s">
        <v>121</v>
      </c>
      <c r="P29" s="123" t="s">
        <v>121</v>
      </c>
      <c r="Q29" s="123" t="s">
        <v>121</v>
      </c>
      <c r="R29" s="123" t="s">
        <v>121</v>
      </c>
      <c r="S29" s="123" t="s">
        <v>121</v>
      </c>
      <c r="T29" s="123" t="s">
        <v>121</v>
      </c>
    </row>
    <row r="30" spans="1:22" ht="15.75" customHeight="1" x14ac:dyDescent="0.2">
      <c r="A30" s="50" t="s">
        <v>42</v>
      </c>
      <c r="B30" s="264" t="s">
        <v>70</v>
      </c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</row>
    <row r="31" spans="1:22" ht="36" x14ac:dyDescent="0.2">
      <c r="A31" s="64" t="s">
        <v>122</v>
      </c>
      <c r="B31" s="122" t="s">
        <v>239</v>
      </c>
      <c r="C31" s="213" t="s">
        <v>203</v>
      </c>
      <c r="D31" s="201">
        <v>248.05</v>
      </c>
      <c r="E31" s="62" t="s">
        <v>22</v>
      </c>
      <c r="F31" s="62" t="s">
        <v>22</v>
      </c>
      <c r="G31" s="62" t="s">
        <v>22</v>
      </c>
      <c r="H31" s="62" t="s">
        <v>22</v>
      </c>
      <c r="I31" s="62" t="s">
        <v>22</v>
      </c>
      <c r="J31" s="62" t="s">
        <v>22</v>
      </c>
      <c r="K31" s="81">
        <v>0</v>
      </c>
      <c r="L31" s="81">
        <f>'4'!D31</f>
        <v>248.05</v>
      </c>
      <c r="M31" s="142">
        <f>'4'!D31</f>
        <v>248.05</v>
      </c>
      <c r="N31" s="199" t="s">
        <v>121</v>
      </c>
      <c r="O31" s="199" t="s">
        <v>121</v>
      </c>
      <c r="P31" s="199" t="s">
        <v>121</v>
      </c>
      <c r="Q31" s="199" t="s">
        <v>121</v>
      </c>
      <c r="R31" s="199" t="s">
        <v>121</v>
      </c>
      <c r="S31" s="199" t="s">
        <v>121</v>
      </c>
      <c r="T31" s="199" t="s">
        <v>121</v>
      </c>
    </row>
    <row r="32" spans="1:22" ht="36" x14ac:dyDescent="0.2">
      <c r="A32" s="64" t="s">
        <v>123</v>
      </c>
      <c r="B32" s="122" t="s">
        <v>240</v>
      </c>
      <c r="C32" s="213" t="s">
        <v>203</v>
      </c>
      <c r="D32" s="199">
        <v>500.79</v>
      </c>
      <c r="E32" s="62" t="s">
        <v>22</v>
      </c>
      <c r="F32" s="62" t="s">
        <v>22</v>
      </c>
      <c r="G32" s="62" t="s">
        <v>22</v>
      </c>
      <c r="H32" s="62" t="s">
        <v>22</v>
      </c>
      <c r="I32" s="62" t="s">
        <v>22</v>
      </c>
      <c r="J32" s="62" t="s">
        <v>22</v>
      </c>
      <c r="K32" s="81">
        <v>0</v>
      </c>
      <c r="L32" s="81">
        <f t="shared" ref="L32:L44" si="2">D32</f>
        <v>500.79</v>
      </c>
      <c r="M32" s="142">
        <f t="shared" ref="M32:M43" si="3">D32</f>
        <v>500.79</v>
      </c>
      <c r="N32" s="199" t="s">
        <v>121</v>
      </c>
      <c r="O32" s="199" t="s">
        <v>121</v>
      </c>
      <c r="P32" s="199" t="s">
        <v>121</v>
      </c>
      <c r="Q32" s="199" t="s">
        <v>121</v>
      </c>
      <c r="R32" s="199" t="s">
        <v>121</v>
      </c>
      <c r="S32" s="199" t="s">
        <v>121</v>
      </c>
      <c r="T32" s="199" t="s">
        <v>121</v>
      </c>
    </row>
    <row r="33" spans="1:20" ht="36" x14ac:dyDescent="0.2">
      <c r="A33" s="64" t="s">
        <v>186</v>
      </c>
      <c r="B33" s="122" t="s">
        <v>241</v>
      </c>
      <c r="C33" s="213" t="s">
        <v>203</v>
      </c>
      <c r="D33" s="199">
        <v>475.41</v>
      </c>
      <c r="E33" s="62" t="s">
        <v>22</v>
      </c>
      <c r="F33" s="62" t="s">
        <v>22</v>
      </c>
      <c r="G33" s="62" t="s">
        <v>22</v>
      </c>
      <c r="H33" s="62" t="s">
        <v>22</v>
      </c>
      <c r="I33" s="62" t="s">
        <v>22</v>
      </c>
      <c r="J33" s="62" t="s">
        <v>22</v>
      </c>
      <c r="K33" s="81">
        <v>0</v>
      </c>
      <c r="L33" s="81">
        <f t="shared" si="2"/>
        <v>475.41</v>
      </c>
      <c r="M33" s="142">
        <f t="shared" si="3"/>
        <v>475.41</v>
      </c>
      <c r="N33" s="199" t="s">
        <v>121</v>
      </c>
      <c r="O33" s="199" t="s">
        <v>121</v>
      </c>
      <c r="P33" s="199" t="s">
        <v>121</v>
      </c>
      <c r="Q33" s="199" t="s">
        <v>121</v>
      </c>
      <c r="R33" s="199" t="s">
        <v>121</v>
      </c>
      <c r="S33" s="199" t="s">
        <v>121</v>
      </c>
      <c r="T33" s="199" t="s">
        <v>121</v>
      </c>
    </row>
    <row r="34" spans="1:20" ht="36" x14ac:dyDescent="0.2">
      <c r="A34" s="64" t="s">
        <v>187</v>
      </c>
      <c r="B34" s="122" t="s">
        <v>242</v>
      </c>
      <c r="C34" s="213" t="s">
        <v>203</v>
      </c>
      <c r="D34" s="199">
        <v>1255.07</v>
      </c>
      <c r="E34" s="62" t="s">
        <v>22</v>
      </c>
      <c r="F34" s="62" t="s">
        <v>22</v>
      </c>
      <c r="G34" s="62" t="s">
        <v>22</v>
      </c>
      <c r="H34" s="62" t="s">
        <v>22</v>
      </c>
      <c r="I34" s="62" t="s">
        <v>22</v>
      </c>
      <c r="J34" s="62" t="s">
        <v>22</v>
      </c>
      <c r="K34" s="81">
        <v>0</v>
      </c>
      <c r="L34" s="81">
        <f t="shared" si="2"/>
        <v>1255.07</v>
      </c>
      <c r="M34" s="142">
        <f t="shared" si="3"/>
        <v>1255.07</v>
      </c>
      <c r="N34" s="199" t="s">
        <v>121</v>
      </c>
      <c r="O34" s="199" t="s">
        <v>121</v>
      </c>
      <c r="P34" s="199" t="s">
        <v>121</v>
      </c>
      <c r="Q34" s="199" t="s">
        <v>121</v>
      </c>
      <c r="R34" s="199" t="s">
        <v>121</v>
      </c>
      <c r="S34" s="199" t="s">
        <v>121</v>
      </c>
      <c r="T34" s="199" t="s">
        <v>121</v>
      </c>
    </row>
    <row r="35" spans="1:20" ht="36" x14ac:dyDescent="0.2">
      <c r="A35" s="64" t="s">
        <v>188</v>
      </c>
      <c r="B35" s="122" t="s">
        <v>243</v>
      </c>
      <c r="C35" s="213" t="s">
        <v>203</v>
      </c>
      <c r="D35" s="199">
        <v>476.64</v>
      </c>
      <c r="E35" s="62" t="s">
        <v>22</v>
      </c>
      <c r="F35" s="62" t="s">
        <v>22</v>
      </c>
      <c r="G35" s="62" t="s">
        <v>22</v>
      </c>
      <c r="H35" s="62" t="s">
        <v>22</v>
      </c>
      <c r="I35" s="62" t="s">
        <v>22</v>
      </c>
      <c r="J35" s="62" t="s">
        <v>22</v>
      </c>
      <c r="K35" s="81">
        <v>0</v>
      </c>
      <c r="L35" s="81">
        <f t="shared" si="2"/>
        <v>476.64</v>
      </c>
      <c r="M35" s="142">
        <f t="shared" si="3"/>
        <v>476.64</v>
      </c>
      <c r="N35" s="199" t="s">
        <v>121</v>
      </c>
      <c r="O35" s="199" t="s">
        <v>121</v>
      </c>
      <c r="P35" s="199" t="s">
        <v>121</v>
      </c>
      <c r="Q35" s="199" t="s">
        <v>121</v>
      </c>
      <c r="R35" s="199" t="s">
        <v>121</v>
      </c>
      <c r="S35" s="199" t="s">
        <v>121</v>
      </c>
      <c r="T35" s="199" t="s">
        <v>121</v>
      </c>
    </row>
    <row r="36" spans="1:20" ht="36" x14ac:dyDescent="0.2">
      <c r="A36" s="64" t="s">
        <v>189</v>
      </c>
      <c r="B36" s="122" t="s">
        <v>244</v>
      </c>
      <c r="C36" s="213" t="s">
        <v>203</v>
      </c>
      <c r="D36" s="199">
        <v>429.76</v>
      </c>
      <c r="E36" s="62" t="s">
        <v>22</v>
      </c>
      <c r="F36" s="62" t="s">
        <v>22</v>
      </c>
      <c r="G36" s="62" t="s">
        <v>22</v>
      </c>
      <c r="H36" s="62" t="s">
        <v>22</v>
      </c>
      <c r="I36" s="62" t="s">
        <v>22</v>
      </c>
      <c r="J36" s="62" t="s">
        <v>22</v>
      </c>
      <c r="K36" s="81">
        <v>0</v>
      </c>
      <c r="L36" s="81">
        <f t="shared" si="2"/>
        <v>429.76</v>
      </c>
      <c r="M36" s="142">
        <f t="shared" si="3"/>
        <v>429.76</v>
      </c>
      <c r="N36" s="199" t="s">
        <v>121</v>
      </c>
      <c r="O36" s="199" t="s">
        <v>121</v>
      </c>
      <c r="P36" s="199" t="s">
        <v>121</v>
      </c>
      <c r="Q36" s="199" t="s">
        <v>121</v>
      </c>
      <c r="R36" s="199" t="s">
        <v>121</v>
      </c>
      <c r="S36" s="199" t="s">
        <v>121</v>
      </c>
      <c r="T36" s="199" t="s">
        <v>121</v>
      </c>
    </row>
    <row r="37" spans="1:20" ht="36" x14ac:dyDescent="0.2">
      <c r="A37" s="64" t="s">
        <v>190</v>
      </c>
      <c r="B37" s="122" t="s">
        <v>245</v>
      </c>
      <c r="C37" s="213" t="s">
        <v>203</v>
      </c>
      <c r="D37" s="199">
        <v>513.24</v>
      </c>
      <c r="E37" s="62" t="s">
        <v>22</v>
      </c>
      <c r="F37" s="62" t="s">
        <v>22</v>
      </c>
      <c r="G37" s="62" t="s">
        <v>22</v>
      </c>
      <c r="H37" s="62" t="s">
        <v>22</v>
      </c>
      <c r="I37" s="62" t="s">
        <v>22</v>
      </c>
      <c r="J37" s="62" t="s">
        <v>22</v>
      </c>
      <c r="K37" s="81">
        <v>0</v>
      </c>
      <c r="L37" s="81">
        <f t="shared" si="2"/>
        <v>513.24</v>
      </c>
      <c r="M37" s="142">
        <f t="shared" si="3"/>
        <v>513.24</v>
      </c>
      <c r="N37" s="199" t="s">
        <v>121</v>
      </c>
      <c r="O37" s="199" t="s">
        <v>121</v>
      </c>
      <c r="P37" s="199" t="s">
        <v>121</v>
      </c>
      <c r="Q37" s="199" t="s">
        <v>121</v>
      </c>
      <c r="R37" s="199" t="s">
        <v>121</v>
      </c>
      <c r="S37" s="199" t="s">
        <v>121</v>
      </c>
      <c r="T37" s="199" t="s">
        <v>121</v>
      </c>
    </row>
    <row r="38" spans="1:20" ht="36" x14ac:dyDescent="0.2">
      <c r="A38" s="64" t="s">
        <v>191</v>
      </c>
      <c r="B38" s="122" t="s">
        <v>246</v>
      </c>
      <c r="C38" s="213" t="s">
        <v>203</v>
      </c>
      <c r="D38" s="81">
        <v>375.5</v>
      </c>
      <c r="E38" s="62" t="s">
        <v>22</v>
      </c>
      <c r="F38" s="62" t="s">
        <v>22</v>
      </c>
      <c r="G38" s="62" t="s">
        <v>22</v>
      </c>
      <c r="H38" s="62" t="s">
        <v>22</v>
      </c>
      <c r="I38" s="62" t="s">
        <v>22</v>
      </c>
      <c r="J38" s="62" t="s">
        <v>22</v>
      </c>
      <c r="K38" s="81">
        <v>0</v>
      </c>
      <c r="L38" s="81">
        <f t="shared" si="2"/>
        <v>375.5</v>
      </c>
      <c r="M38" s="142">
        <f t="shared" si="3"/>
        <v>375.5</v>
      </c>
      <c r="N38" s="199" t="s">
        <v>121</v>
      </c>
      <c r="O38" s="199" t="s">
        <v>121</v>
      </c>
      <c r="P38" s="199" t="s">
        <v>121</v>
      </c>
      <c r="Q38" s="199" t="s">
        <v>121</v>
      </c>
      <c r="R38" s="199" t="s">
        <v>121</v>
      </c>
      <c r="S38" s="199" t="s">
        <v>121</v>
      </c>
      <c r="T38" s="199" t="s">
        <v>121</v>
      </c>
    </row>
    <row r="39" spans="1:20" ht="36" x14ac:dyDescent="0.2">
      <c r="A39" s="64" t="s">
        <v>192</v>
      </c>
      <c r="B39" s="122" t="s">
        <v>247</v>
      </c>
      <c r="C39" s="213" t="s">
        <v>203</v>
      </c>
      <c r="D39" s="81">
        <v>744.6</v>
      </c>
      <c r="E39" s="62" t="s">
        <v>22</v>
      </c>
      <c r="F39" s="62" t="s">
        <v>22</v>
      </c>
      <c r="G39" s="62" t="s">
        <v>22</v>
      </c>
      <c r="H39" s="62" t="s">
        <v>22</v>
      </c>
      <c r="I39" s="62" t="s">
        <v>22</v>
      </c>
      <c r="J39" s="62" t="s">
        <v>22</v>
      </c>
      <c r="K39" s="81">
        <v>0</v>
      </c>
      <c r="L39" s="81">
        <f t="shared" si="2"/>
        <v>744.6</v>
      </c>
      <c r="M39" s="142">
        <f t="shared" si="3"/>
        <v>744.6</v>
      </c>
      <c r="N39" s="199" t="s">
        <v>121</v>
      </c>
      <c r="O39" s="199" t="s">
        <v>121</v>
      </c>
      <c r="P39" s="199" t="s">
        <v>121</v>
      </c>
      <c r="Q39" s="199" t="s">
        <v>121</v>
      </c>
      <c r="R39" s="199" t="s">
        <v>121</v>
      </c>
      <c r="S39" s="199" t="s">
        <v>121</v>
      </c>
      <c r="T39" s="199" t="s">
        <v>121</v>
      </c>
    </row>
    <row r="40" spans="1:20" ht="36" x14ac:dyDescent="0.2">
      <c r="A40" s="64" t="s">
        <v>193</v>
      </c>
      <c r="B40" s="122" t="s">
        <v>248</v>
      </c>
      <c r="C40" s="213" t="s">
        <v>203</v>
      </c>
      <c r="D40" s="81">
        <v>438.71</v>
      </c>
      <c r="E40" s="62" t="s">
        <v>22</v>
      </c>
      <c r="F40" s="62" t="s">
        <v>22</v>
      </c>
      <c r="G40" s="62" t="s">
        <v>22</v>
      </c>
      <c r="H40" s="62" t="s">
        <v>22</v>
      </c>
      <c r="I40" s="62" t="s">
        <v>22</v>
      </c>
      <c r="J40" s="62" t="s">
        <v>22</v>
      </c>
      <c r="K40" s="81">
        <v>0</v>
      </c>
      <c r="L40" s="81">
        <f t="shared" si="2"/>
        <v>438.71</v>
      </c>
      <c r="M40" s="142">
        <f t="shared" si="3"/>
        <v>438.71</v>
      </c>
      <c r="N40" s="199" t="s">
        <v>121</v>
      </c>
      <c r="O40" s="199" t="s">
        <v>121</v>
      </c>
      <c r="P40" s="199" t="s">
        <v>121</v>
      </c>
      <c r="Q40" s="199" t="s">
        <v>121</v>
      </c>
      <c r="R40" s="199" t="s">
        <v>121</v>
      </c>
      <c r="S40" s="199" t="s">
        <v>121</v>
      </c>
      <c r="T40" s="199" t="s">
        <v>121</v>
      </c>
    </row>
    <row r="41" spans="1:20" ht="36" x14ac:dyDescent="0.2">
      <c r="A41" s="64" t="s">
        <v>194</v>
      </c>
      <c r="B41" s="122" t="s">
        <v>249</v>
      </c>
      <c r="C41" s="213" t="s">
        <v>203</v>
      </c>
      <c r="D41" s="81">
        <v>344.69</v>
      </c>
      <c r="E41" s="62" t="s">
        <v>22</v>
      </c>
      <c r="F41" s="62" t="s">
        <v>22</v>
      </c>
      <c r="G41" s="62" t="s">
        <v>22</v>
      </c>
      <c r="H41" s="62" t="s">
        <v>22</v>
      </c>
      <c r="I41" s="62" t="s">
        <v>22</v>
      </c>
      <c r="J41" s="62" t="s">
        <v>22</v>
      </c>
      <c r="K41" s="81">
        <v>0</v>
      </c>
      <c r="L41" s="81">
        <f t="shared" si="2"/>
        <v>344.69</v>
      </c>
      <c r="M41" s="142">
        <f t="shared" si="3"/>
        <v>344.69</v>
      </c>
      <c r="N41" s="199" t="s">
        <v>121</v>
      </c>
      <c r="O41" s="199" t="s">
        <v>121</v>
      </c>
      <c r="P41" s="199" t="s">
        <v>121</v>
      </c>
      <c r="Q41" s="199" t="s">
        <v>121</v>
      </c>
      <c r="R41" s="199" t="s">
        <v>121</v>
      </c>
      <c r="S41" s="199" t="s">
        <v>121</v>
      </c>
      <c r="T41" s="199" t="s">
        <v>121</v>
      </c>
    </row>
    <row r="42" spans="1:20" ht="36" x14ac:dyDescent="0.2">
      <c r="A42" s="64" t="s">
        <v>195</v>
      </c>
      <c r="B42" s="122" t="s">
        <v>250</v>
      </c>
      <c r="C42" s="213" t="s">
        <v>203</v>
      </c>
      <c r="D42" s="199">
        <v>503.81</v>
      </c>
      <c r="E42" s="62" t="s">
        <v>22</v>
      </c>
      <c r="F42" s="62" t="s">
        <v>22</v>
      </c>
      <c r="G42" s="62" t="s">
        <v>22</v>
      </c>
      <c r="H42" s="62" t="s">
        <v>22</v>
      </c>
      <c r="I42" s="62" t="s">
        <v>22</v>
      </c>
      <c r="J42" s="62" t="s">
        <v>22</v>
      </c>
      <c r="K42" s="81">
        <v>0</v>
      </c>
      <c r="L42" s="81">
        <f t="shared" si="2"/>
        <v>503.81</v>
      </c>
      <c r="M42" s="142">
        <f t="shared" si="3"/>
        <v>503.81</v>
      </c>
      <c r="N42" s="199" t="s">
        <v>121</v>
      </c>
      <c r="O42" s="199" t="s">
        <v>121</v>
      </c>
      <c r="P42" s="199" t="s">
        <v>121</v>
      </c>
      <c r="Q42" s="199" t="s">
        <v>121</v>
      </c>
      <c r="R42" s="199" t="s">
        <v>121</v>
      </c>
      <c r="S42" s="199" t="s">
        <v>121</v>
      </c>
      <c r="T42" s="199" t="s">
        <v>121</v>
      </c>
    </row>
    <row r="43" spans="1:20" ht="120" x14ac:dyDescent="0.2">
      <c r="A43" s="64" t="s">
        <v>196</v>
      </c>
      <c r="B43" s="122" t="s">
        <v>251</v>
      </c>
      <c r="C43" s="213" t="s">
        <v>203</v>
      </c>
      <c r="D43" s="81">
        <v>125</v>
      </c>
      <c r="E43" s="62" t="s">
        <v>22</v>
      </c>
      <c r="F43" s="62" t="s">
        <v>22</v>
      </c>
      <c r="G43" s="62" t="s">
        <v>22</v>
      </c>
      <c r="H43" s="62" t="s">
        <v>22</v>
      </c>
      <c r="I43" s="62" t="s">
        <v>22</v>
      </c>
      <c r="J43" s="62" t="s">
        <v>22</v>
      </c>
      <c r="K43" s="81">
        <v>0</v>
      </c>
      <c r="L43" s="81">
        <f t="shared" si="2"/>
        <v>125</v>
      </c>
      <c r="M43" s="142">
        <f t="shared" si="3"/>
        <v>125</v>
      </c>
      <c r="N43" s="199" t="s">
        <v>121</v>
      </c>
      <c r="O43" s="199" t="s">
        <v>121</v>
      </c>
      <c r="P43" s="199" t="s">
        <v>121</v>
      </c>
      <c r="Q43" s="199" t="s">
        <v>121</v>
      </c>
      <c r="R43" s="199" t="s">
        <v>121</v>
      </c>
      <c r="S43" s="199" t="s">
        <v>121</v>
      </c>
      <c r="T43" s="199" t="s">
        <v>121</v>
      </c>
    </row>
    <row r="44" spans="1:20" ht="120" x14ac:dyDescent="0.2">
      <c r="A44" s="64" t="s">
        <v>197</v>
      </c>
      <c r="B44" s="122" t="s">
        <v>252</v>
      </c>
      <c r="C44" s="213" t="s">
        <v>203</v>
      </c>
      <c r="D44" s="81">
        <v>125</v>
      </c>
      <c r="E44" s="62" t="s">
        <v>22</v>
      </c>
      <c r="F44" s="62" t="s">
        <v>22</v>
      </c>
      <c r="G44" s="62" t="s">
        <v>22</v>
      </c>
      <c r="H44" s="62" t="s">
        <v>22</v>
      </c>
      <c r="I44" s="62" t="s">
        <v>22</v>
      </c>
      <c r="J44" s="62" t="s">
        <v>22</v>
      </c>
      <c r="K44" s="81">
        <v>0</v>
      </c>
      <c r="L44" s="81">
        <f t="shared" si="2"/>
        <v>125</v>
      </c>
      <c r="M44" s="142">
        <f t="shared" ref="M44" si="4">D44</f>
        <v>125</v>
      </c>
      <c r="N44" s="123" t="s">
        <v>121</v>
      </c>
      <c r="O44" s="123" t="s">
        <v>121</v>
      </c>
      <c r="P44" s="123" t="s">
        <v>121</v>
      </c>
      <c r="Q44" s="123" t="s">
        <v>121</v>
      </c>
      <c r="R44" s="123" t="s">
        <v>121</v>
      </c>
      <c r="S44" s="123" t="s">
        <v>121</v>
      </c>
      <c r="T44" s="123" t="s">
        <v>121</v>
      </c>
    </row>
    <row r="45" spans="1:20" ht="12" x14ac:dyDescent="0.2">
      <c r="A45" s="64" t="s">
        <v>198</v>
      </c>
      <c r="B45" s="122" t="s">
        <v>202</v>
      </c>
      <c r="C45" s="213" t="s">
        <v>204</v>
      </c>
      <c r="D45" s="81">
        <v>1900</v>
      </c>
      <c r="E45" s="62" t="s">
        <v>22</v>
      </c>
      <c r="F45" s="62" t="s">
        <v>22</v>
      </c>
      <c r="G45" s="62" t="s">
        <v>22</v>
      </c>
      <c r="H45" s="62" t="s">
        <v>22</v>
      </c>
      <c r="I45" s="62" t="s">
        <v>22</v>
      </c>
      <c r="J45" s="62" t="s">
        <v>22</v>
      </c>
      <c r="K45" s="81">
        <f t="shared" ref="K45" si="5">D45</f>
        <v>1900</v>
      </c>
      <c r="L45" s="81">
        <v>0</v>
      </c>
      <c r="M45" s="142">
        <f t="shared" ref="M45" si="6">D45</f>
        <v>1900</v>
      </c>
      <c r="N45" s="201" t="s">
        <v>121</v>
      </c>
      <c r="O45" s="201" t="s">
        <v>121</v>
      </c>
      <c r="P45" s="201" t="s">
        <v>121</v>
      </c>
      <c r="Q45" s="201" t="s">
        <v>121</v>
      </c>
      <c r="R45" s="201" t="s">
        <v>121</v>
      </c>
      <c r="S45" s="201" t="s">
        <v>121</v>
      </c>
      <c r="T45" s="201" t="s">
        <v>121</v>
      </c>
    </row>
    <row r="46" spans="1:20" ht="12" x14ac:dyDescent="0.2">
      <c r="A46" s="250"/>
      <c r="B46" s="250"/>
      <c r="C46" s="205"/>
      <c r="D46" s="80">
        <f>SUM(D31:D45)</f>
        <v>8456.27</v>
      </c>
      <c r="E46" s="124" t="s">
        <v>22</v>
      </c>
      <c r="F46" s="124" t="s">
        <v>22</v>
      </c>
      <c r="G46" s="124" t="s">
        <v>121</v>
      </c>
      <c r="H46" s="124" t="s">
        <v>121</v>
      </c>
      <c r="I46" s="124" t="s">
        <v>121</v>
      </c>
      <c r="J46" s="124" t="s">
        <v>121</v>
      </c>
      <c r="K46" s="80">
        <f>SUM(K31:K45)</f>
        <v>1900</v>
      </c>
      <c r="L46" s="80">
        <f>SUM(L31:L45)</f>
        <v>6556.2699999999995</v>
      </c>
      <c r="M46" s="80">
        <f>SUM(M31:M45)</f>
        <v>8456.27</v>
      </c>
      <c r="N46" s="123" t="s">
        <v>121</v>
      </c>
      <c r="O46" s="123" t="s">
        <v>121</v>
      </c>
      <c r="P46" s="123" t="s">
        <v>121</v>
      </c>
      <c r="Q46" s="123" t="s">
        <v>121</v>
      </c>
      <c r="R46" s="123" t="s">
        <v>121</v>
      </c>
      <c r="S46" s="123" t="s">
        <v>121</v>
      </c>
      <c r="T46" s="123" t="s">
        <v>121</v>
      </c>
    </row>
    <row r="47" spans="1:20" ht="12" x14ac:dyDescent="0.2">
      <c r="A47" s="250" t="s">
        <v>73</v>
      </c>
      <c r="B47" s="250"/>
      <c r="C47" s="205"/>
      <c r="D47" s="80">
        <f>D27+D29+D46</f>
        <v>9749.380000000001</v>
      </c>
      <c r="E47" s="80" t="str">
        <f>E27</f>
        <v>х </v>
      </c>
      <c r="F47" s="66" t="str">
        <f>F27</f>
        <v>х </v>
      </c>
      <c r="G47" s="123" t="s">
        <v>121</v>
      </c>
      <c r="H47" s="123" t="s">
        <v>121</v>
      </c>
      <c r="I47" s="108" t="str">
        <f>I27</f>
        <v>-</v>
      </c>
      <c r="J47" s="123" t="s">
        <v>121</v>
      </c>
      <c r="K47" s="80">
        <f>K27+K29+K46</f>
        <v>3193.1099999999997</v>
      </c>
      <c r="L47" s="80">
        <f>L27+L29+L46</f>
        <v>6556.2699999999995</v>
      </c>
      <c r="M47" s="80">
        <f>M27+M29+M46</f>
        <v>9749.380000000001</v>
      </c>
      <c r="N47" s="123" t="s">
        <v>121</v>
      </c>
      <c r="O47" s="123" t="s">
        <v>121</v>
      </c>
      <c r="P47" s="123" t="s">
        <v>121</v>
      </c>
      <c r="Q47" s="123" t="s">
        <v>121</v>
      </c>
      <c r="R47" s="123" t="s">
        <v>121</v>
      </c>
      <c r="S47" s="123" t="s">
        <v>121</v>
      </c>
      <c r="T47" s="123" t="s">
        <v>121</v>
      </c>
    </row>
    <row r="48" spans="1:20" ht="13.5" customHeight="1" x14ac:dyDescent="0.2">
      <c r="A48" s="283" t="s">
        <v>131</v>
      </c>
      <c r="B48" s="283"/>
      <c r="C48" s="206"/>
      <c r="D48" s="79">
        <f>D47</f>
        <v>9749.380000000001</v>
      </c>
      <c r="E48" s="79">
        <v>9574.5300000000007</v>
      </c>
      <c r="F48" s="67">
        <v>0</v>
      </c>
      <c r="G48" s="67">
        <v>0</v>
      </c>
      <c r="H48" s="67">
        <v>0</v>
      </c>
      <c r="I48" s="79">
        <f>D48-E48</f>
        <v>174.85000000000036</v>
      </c>
      <c r="J48" s="67">
        <v>0</v>
      </c>
      <c r="K48" s="79">
        <f>K47</f>
        <v>3193.1099999999997</v>
      </c>
      <c r="L48" s="79">
        <f>L47</f>
        <v>6556.2699999999995</v>
      </c>
      <c r="M48" s="82">
        <f>D48</f>
        <v>9749.380000000001</v>
      </c>
      <c r="N48" s="123" t="s">
        <v>121</v>
      </c>
      <c r="O48" s="123" t="s">
        <v>121</v>
      </c>
      <c r="P48" s="72" t="str">
        <f>P47</f>
        <v>-</v>
      </c>
      <c r="Q48" s="127" t="s">
        <v>121</v>
      </c>
      <c r="R48" s="79" t="str">
        <f>R47</f>
        <v>-</v>
      </c>
      <c r="S48" s="79" t="str">
        <f>S47</f>
        <v>-</v>
      </c>
      <c r="T48" s="79" t="str">
        <f>T47</f>
        <v>-</v>
      </c>
    </row>
    <row r="49" spans="1:20" ht="12.75" customHeight="1" x14ac:dyDescent="0.2">
      <c r="A49" s="127" t="s">
        <v>126</v>
      </c>
      <c r="B49" s="226" t="s">
        <v>124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8"/>
    </row>
    <row r="50" spans="1:20" ht="12.75" customHeight="1" x14ac:dyDescent="0.2">
      <c r="A50" s="50" t="s">
        <v>13</v>
      </c>
      <c r="B50" s="234" t="s">
        <v>164</v>
      </c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6"/>
    </row>
    <row r="51" spans="1:20" ht="12.75" customHeight="1" x14ac:dyDescent="0.2">
      <c r="A51" s="51" t="s">
        <v>14</v>
      </c>
      <c r="B51" s="238" t="s">
        <v>68</v>
      </c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40"/>
    </row>
    <row r="52" spans="1:20" ht="36" x14ac:dyDescent="0.2">
      <c r="A52" s="63" t="s">
        <v>115</v>
      </c>
      <c r="B52" s="120" t="s">
        <v>253</v>
      </c>
      <c r="C52" s="213" t="s">
        <v>203</v>
      </c>
      <c r="D52" s="115">
        <v>10489.8</v>
      </c>
      <c r="E52" s="85" t="s">
        <v>22</v>
      </c>
      <c r="F52" s="85" t="s">
        <v>22</v>
      </c>
      <c r="G52" s="85" t="s">
        <v>22</v>
      </c>
      <c r="H52" s="85" t="s">
        <v>22</v>
      </c>
      <c r="I52" s="85" t="s">
        <v>22</v>
      </c>
      <c r="J52" s="85" t="s">
        <v>22</v>
      </c>
      <c r="K52" s="81">
        <v>0</v>
      </c>
      <c r="L52" s="81">
        <f>D52</f>
        <v>10489.8</v>
      </c>
      <c r="M52" s="81">
        <f>D52</f>
        <v>10489.8</v>
      </c>
      <c r="N52" s="123" t="s">
        <v>121</v>
      </c>
      <c r="O52" s="123" t="s">
        <v>121</v>
      </c>
      <c r="P52" s="123" t="s">
        <v>121</v>
      </c>
      <c r="Q52" s="123" t="s">
        <v>121</v>
      </c>
      <c r="R52" s="123" t="s">
        <v>121</v>
      </c>
      <c r="S52" s="123" t="s">
        <v>121</v>
      </c>
      <c r="T52" s="123" t="s">
        <v>121</v>
      </c>
    </row>
    <row r="53" spans="1:20" ht="12.75" customHeight="1" x14ac:dyDescent="0.2">
      <c r="A53" s="231" t="s">
        <v>82</v>
      </c>
      <c r="B53" s="232"/>
      <c r="C53" s="204"/>
      <c r="D53" s="81">
        <f>SUM(D52:D52)</f>
        <v>10489.8</v>
      </c>
      <c r="E53" s="81" t="s">
        <v>22</v>
      </c>
      <c r="F53" s="81" t="s">
        <v>22</v>
      </c>
      <c r="G53" s="123" t="s">
        <v>121</v>
      </c>
      <c r="H53" s="123" t="s">
        <v>121</v>
      </c>
      <c r="I53" s="85" t="str">
        <f>'5'!J72</f>
        <v>-</v>
      </c>
      <c r="J53" s="123" t="s">
        <v>121</v>
      </c>
      <c r="K53" s="81">
        <f>SUM(K52:K52)</f>
        <v>0</v>
      </c>
      <c r="L53" s="81">
        <f>SUM(L52:L52)</f>
        <v>10489.8</v>
      </c>
      <c r="M53" s="81">
        <f>SUM(M52:M52)</f>
        <v>10489.8</v>
      </c>
      <c r="N53" s="123" t="s">
        <v>121</v>
      </c>
      <c r="O53" s="123" t="s">
        <v>121</v>
      </c>
      <c r="P53" s="69" t="str">
        <f>'5'!T72</f>
        <v>-</v>
      </c>
      <c r="Q53" s="123" t="s">
        <v>121</v>
      </c>
      <c r="R53" s="69" t="str">
        <f>'5'!V72</f>
        <v>-</v>
      </c>
      <c r="S53" s="69" t="str">
        <f>'5'!W72</f>
        <v>-</v>
      </c>
      <c r="T53" s="69" t="str">
        <f>'5'!X72</f>
        <v>-</v>
      </c>
    </row>
    <row r="54" spans="1:20" ht="12.75" customHeight="1" x14ac:dyDescent="0.2">
      <c r="A54" s="123" t="s">
        <v>43</v>
      </c>
      <c r="B54" s="238" t="s">
        <v>158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40"/>
    </row>
    <row r="55" spans="1:20" ht="12.75" customHeight="1" x14ac:dyDescent="0.2">
      <c r="A55" s="231" t="s">
        <v>83</v>
      </c>
      <c r="B55" s="232"/>
      <c r="C55" s="204"/>
      <c r="D55" s="81">
        <v>0</v>
      </c>
      <c r="E55" s="123" t="s">
        <v>22</v>
      </c>
      <c r="F55" s="123" t="s">
        <v>22</v>
      </c>
      <c r="G55" s="123" t="s">
        <v>121</v>
      </c>
      <c r="H55" s="123" t="s">
        <v>121</v>
      </c>
      <c r="I55" s="123" t="s">
        <v>121</v>
      </c>
      <c r="J55" s="123" t="s">
        <v>121</v>
      </c>
      <c r="K55" s="81">
        <v>0</v>
      </c>
      <c r="L55" s="81">
        <v>0</v>
      </c>
      <c r="M55" s="81">
        <v>0</v>
      </c>
      <c r="N55" s="123" t="s">
        <v>121</v>
      </c>
      <c r="O55" s="123" t="s">
        <v>121</v>
      </c>
      <c r="P55" s="123" t="s">
        <v>121</v>
      </c>
      <c r="Q55" s="123" t="s">
        <v>121</v>
      </c>
      <c r="R55" s="123" t="s">
        <v>121</v>
      </c>
      <c r="S55" s="123" t="s">
        <v>121</v>
      </c>
      <c r="T55" s="123" t="s">
        <v>121</v>
      </c>
    </row>
    <row r="56" spans="1:20" ht="12.75" customHeight="1" x14ac:dyDescent="0.2">
      <c r="A56" s="64" t="s">
        <v>44</v>
      </c>
      <c r="B56" s="231" t="s">
        <v>70</v>
      </c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7"/>
    </row>
    <row r="57" spans="1:20" ht="12" x14ac:dyDescent="0.2">
      <c r="A57" s="231" t="s">
        <v>84</v>
      </c>
      <c r="B57" s="232"/>
      <c r="C57" s="204"/>
      <c r="D57" s="81">
        <v>0</v>
      </c>
      <c r="E57" s="123" t="s">
        <v>22</v>
      </c>
      <c r="F57" s="123" t="s">
        <v>22</v>
      </c>
      <c r="G57" s="123" t="s">
        <v>121</v>
      </c>
      <c r="H57" s="123" t="s">
        <v>121</v>
      </c>
      <c r="I57" s="123" t="s">
        <v>121</v>
      </c>
      <c r="J57" s="123" t="s">
        <v>121</v>
      </c>
      <c r="K57" s="81">
        <v>0</v>
      </c>
      <c r="L57" s="81">
        <v>0</v>
      </c>
      <c r="M57" s="81">
        <v>0</v>
      </c>
      <c r="N57" s="123" t="s">
        <v>121</v>
      </c>
      <c r="O57" s="123" t="s">
        <v>121</v>
      </c>
      <c r="P57" s="123" t="s">
        <v>121</v>
      </c>
      <c r="Q57" s="123" t="s">
        <v>121</v>
      </c>
      <c r="R57" s="123" t="s">
        <v>121</v>
      </c>
      <c r="S57" s="123" t="s">
        <v>121</v>
      </c>
      <c r="T57" s="123" t="s">
        <v>121</v>
      </c>
    </row>
    <row r="58" spans="1:20" ht="12" x14ac:dyDescent="0.2">
      <c r="A58" s="231" t="s">
        <v>85</v>
      </c>
      <c r="B58" s="232"/>
      <c r="C58" s="204"/>
      <c r="D58" s="81">
        <f>D53+D55+D57</f>
        <v>10489.8</v>
      </c>
      <c r="E58" s="81" t="str">
        <f>E53</f>
        <v>х </v>
      </c>
      <c r="F58" s="81" t="str">
        <f>F53</f>
        <v>х </v>
      </c>
      <c r="G58" s="123" t="s">
        <v>121</v>
      </c>
      <c r="H58" s="123" t="s">
        <v>121</v>
      </c>
      <c r="I58" s="85" t="str">
        <f>I53</f>
        <v>-</v>
      </c>
      <c r="J58" s="123" t="s">
        <v>121</v>
      </c>
      <c r="K58" s="81">
        <f>K53+K55+K57</f>
        <v>0</v>
      </c>
      <c r="L58" s="81">
        <f>L53+L55+L57</f>
        <v>10489.8</v>
      </c>
      <c r="M58" s="81">
        <f>M53+M55+M57</f>
        <v>10489.8</v>
      </c>
      <c r="N58" s="123" t="s">
        <v>121</v>
      </c>
      <c r="O58" s="123" t="s">
        <v>121</v>
      </c>
      <c r="P58" s="71" t="str">
        <f>P53</f>
        <v>-</v>
      </c>
      <c r="Q58" s="123" t="s">
        <v>121</v>
      </c>
      <c r="R58" s="81" t="str">
        <f>R53</f>
        <v>-</v>
      </c>
      <c r="S58" s="81" t="str">
        <f>S53</f>
        <v>-</v>
      </c>
      <c r="T58" s="81" t="str">
        <f>T53</f>
        <v>-</v>
      </c>
    </row>
    <row r="59" spans="1:20" ht="15" customHeight="1" x14ac:dyDescent="0.2">
      <c r="A59" s="229" t="s">
        <v>127</v>
      </c>
      <c r="B59" s="230"/>
      <c r="C59" s="126"/>
      <c r="D59" s="82">
        <f>D58</f>
        <v>10489.8</v>
      </c>
      <c r="E59" s="82">
        <v>10484.27</v>
      </c>
      <c r="F59" s="82">
        <v>0</v>
      </c>
      <c r="G59" s="82">
        <v>0</v>
      </c>
      <c r="H59" s="82">
        <v>0</v>
      </c>
      <c r="I59" s="83">
        <f>D59-E59</f>
        <v>5.5299999999988358</v>
      </c>
      <c r="J59" s="82">
        <v>0</v>
      </c>
      <c r="K59" s="82">
        <f>K58</f>
        <v>0</v>
      </c>
      <c r="L59" s="82">
        <f>L58</f>
        <v>10489.8</v>
      </c>
      <c r="M59" s="82">
        <f>M58</f>
        <v>10489.8</v>
      </c>
      <c r="N59" s="123" t="s">
        <v>121</v>
      </c>
      <c r="O59" s="123" t="s">
        <v>121</v>
      </c>
      <c r="P59" s="70" t="str">
        <f>P58</f>
        <v>-</v>
      </c>
      <c r="Q59" s="126" t="s">
        <v>121</v>
      </c>
      <c r="R59" s="82" t="str">
        <f>R58</f>
        <v>-</v>
      </c>
      <c r="S59" s="82" t="str">
        <f>S58</f>
        <v>-</v>
      </c>
      <c r="T59" s="82" t="str">
        <f>T58</f>
        <v>-</v>
      </c>
    </row>
    <row r="60" spans="1:20" ht="12" customHeight="1" x14ac:dyDescent="0.2">
      <c r="A60" s="127" t="s">
        <v>128</v>
      </c>
      <c r="B60" s="226" t="s">
        <v>125</v>
      </c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8"/>
    </row>
    <row r="61" spans="1:20" ht="12" customHeight="1" x14ac:dyDescent="0.2">
      <c r="A61" s="50" t="s">
        <v>13</v>
      </c>
      <c r="B61" s="234" t="s">
        <v>164</v>
      </c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6"/>
    </row>
    <row r="62" spans="1:20" ht="13.15" customHeight="1" x14ac:dyDescent="0.2">
      <c r="A62" s="51" t="s">
        <v>14</v>
      </c>
      <c r="B62" s="238" t="s">
        <v>68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</row>
    <row r="63" spans="1:20" ht="12" x14ac:dyDescent="0.2">
      <c r="A63" s="231" t="s">
        <v>82</v>
      </c>
      <c r="B63" s="232"/>
      <c r="C63" s="204"/>
      <c r="D63" s="81">
        <f>SUM(D62:D62)</f>
        <v>0</v>
      </c>
      <c r="E63" s="81" t="s">
        <v>22</v>
      </c>
      <c r="F63" s="81" t="s">
        <v>22</v>
      </c>
      <c r="G63" s="123" t="s">
        <v>121</v>
      </c>
      <c r="H63" s="123" t="s">
        <v>121</v>
      </c>
      <c r="I63" s="85" t="s">
        <v>121</v>
      </c>
      <c r="J63" s="123" t="s">
        <v>121</v>
      </c>
      <c r="K63" s="81">
        <f>SUM(K62:K62)</f>
        <v>0</v>
      </c>
      <c r="L63" s="81">
        <v>0</v>
      </c>
      <c r="M63" s="81">
        <v>0</v>
      </c>
      <c r="N63" s="123" t="s">
        <v>121</v>
      </c>
      <c r="O63" s="123" t="s">
        <v>121</v>
      </c>
      <c r="P63" s="123" t="s">
        <v>121</v>
      </c>
      <c r="Q63" s="123" t="s">
        <v>121</v>
      </c>
      <c r="R63" s="123" t="s">
        <v>121</v>
      </c>
      <c r="S63" s="123" t="s">
        <v>121</v>
      </c>
      <c r="T63" s="123" t="s">
        <v>121</v>
      </c>
    </row>
    <row r="64" spans="1:20" ht="12" x14ac:dyDescent="0.2">
      <c r="A64" s="123" t="s">
        <v>43</v>
      </c>
      <c r="B64" s="238" t="s">
        <v>158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40"/>
    </row>
    <row r="65" spans="1:20" ht="12" x14ac:dyDescent="0.2">
      <c r="A65" s="231" t="s">
        <v>83</v>
      </c>
      <c r="B65" s="232"/>
      <c r="C65" s="204"/>
      <c r="D65" s="81">
        <v>0</v>
      </c>
      <c r="E65" s="123" t="s">
        <v>22</v>
      </c>
      <c r="F65" s="123" t="s">
        <v>22</v>
      </c>
      <c r="G65" s="123" t="s">
        <v>121</v>
      </c>
      <c r="H65" s="123" t="s">
        <v>121</v>
      </c>
      <c r="I65" s="123" t="s">
        <v>121</v>
      </c>
      <c r="J65" s="123" t="s">
        <v>121</v>
      </c>
      <c r="K65" s="81">
        <v>0</v>
      </c>
      <c r="L65" s="81">
        <v>0</v>
      </c>
      <c r="M65" s="81">
        <v>0</v>
      </c>
      <c r="N65" s="123" t="s">
        <v>121</v>
      </c>
      <c r="O65" s="123" t="s">
        <v>121</v>
      </c>
      <c r="P65" s="123" t="s">
        <v>121</v>
      </c>
      <c r="Q65" s="123" t="s">
        <v>121</v>
      </c>
      <c r="R65" s="123" t="s">
        <v>121</v>
      </c>
      <c r="S65" s="123" t="s">
        <v>121</v>
      </c>
      <c r="T65" s="123" t="s">
        <v>121</v>
      </c>
    </row>
    <row r="66" spans="1:20" ht="13.5" customHeight="1" x14ac:dyDescent="0.2">
      <c r="A66" s="64" t="s">
        <v>44</v>
      </c>
      <c r="B66" s="231" t="s">
        <v>70</v>
      </c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7"/>
    </row>
    <row r="67" spans="1:20" ht="36" x14ac:dyDescent="0.2">
      <c r="A67" s="196" t="s">
        <v>134</v>
      </c>
      <c r="B67" s="214" t="s">
        <v>185</v>
      </c>
      <c r="C67" s="213" t="s">
        <v>203</v>
      </c>
      <c r="D67" s="197">
        <v>237.68</v>
      </c>
      <c r="E67" s="85" t="s">
        <v>22</v>
      </c>
      <c r="F67" s="85" t="s">
        <v>22</v>
      </c>
      <c r="G67" s="85" t="s">
        <v>22</v>
      </c>
      <c r="H67" s="85" t="s">
        <v>22</v>
      </c>
      <c r="I67" s="85" t="s">
        <v>22</v>
      </c>
      <c r="J67" s="85" t="s">
        <v>22</v>
      </c>
      <c r="K67" s="81">
        <f>D67</f>
        <v>237.68</v>
      </c>
      <c r="L67" s="81">
        <v>0</v>
      </c>
      <c r="M67" s="81">
        <f>D67</f>
        <v>237.68</v>
      </c>
      <c r="N67" s="126" t="s">
        <v>121</v>
      </c>
      <c r="O67" s="126" t="s">
        <v>121</v>
      </c>
      <c r="P67" s="126" t="s">
        <v>121</v>
      </c>
      <c r="Q67" s="126" t="s">
        <v>121</v>
      </c>
      <c r="R67" s="126" t="s">
        <v>121</v>
      </c>
      <c r="S67" s="126" t="s">
        <v>121</v>
      </c>
      <c r="T67" s="126" t="s">
        <v>121</v>
      </c>
    </row>
    <row r="68" spans="1:20" ht="13.5" customHeight="1" x14ac:dyDescent="0.2">
      <c r="A68" s="231" t="s">
        <v>84</v>
      </c>
      <c r="B68" s="232"/>
      <c r="C68" s="204"/>
      <c r="D68" s="81">
        <f>SUM(D67:D67)</f>
        <v>237.68</v>
      </c>
      <c r="E68" s="123" t="s">
        <v>22</v>
      </c>
      <c r="F68" s="123" t="s">
        <v>22</v>
      </c>
      <c r="G68" s="123" t="s">
        <v>121</v>
      </c>
      <c r="H68" s="123" t="s">
        <v>121</v>
      </c>
      <c r="I68" s="123" t="s">
        <v>121</v>
      </c>
      <c r="J68" s="123" t="s">
        <v>121</v>
      </c>
      <c r="K68" s="81">
        <f>SUM(K67:K67)</f>
        <v>237.68</v>
      </c>
      <c r="L68" s="81">
        <f>SUM(L67:L67)</f>
        <v>0</v>
      </c>
      <c r="M68" s="81">
        <f>SUM(M67:M67)</f>
        <v>237.68</v>
      </c>
      <c r="N68" s="126" t="s">
        <v>121</v>
      </c>
      <c r="O68" s="126" t="s">
        <v>121</v>
      </c>
      <c r="P68" s="126" t="s">
        <v>121</v>
      </c>
      <c r="Q68" s="126" t="s">
        <v>121</v>
      </c>
      <c r="R68" s="126" t="s">
        <v>121</v>
      </c>
      <c r="S68" s="126" t="s">
        <v>121</v>
      </c>
      <c r="T68" s="126" t="s">
        <v>121</v>
      </c>
    </row>
    <row r="69" spans="1:20" ht="18" customHeight="1" x14ac:dyDescent="0.2">
      <c r="A69" s="231" t="s">
        <v>85</v>
      </c>
      <c r="B69" s="232"/>
      <c r="C69" s="204"/>
      <c r="D69" s="81">
        <f>D63+D65+D68</f>
        <v>237.68</v>
      </c>
      <c r="E69" s="81" t="str">
        <f>E63</f>
        <v>х </v>
      </c>
      <c r="F69" s="81" t="str">
        <f>F63</f>
        <v>х </v>
      </c>
      <c r="G69" s="123" t="s">
        <v>121</v>
      </c>
      <c r="H69" s="123" t="s">
        <v>121</v>
      </c>
      <c r="I69" s="85" t="str">
        <f>I63</f>
        <v>-</v>
      </c>
      <c r="J69" s="123" t="s">
        <v>121</v>
      </c>
      <c r="K69" s="81">
        <f>K63+K65+K68</f>
        <v>237.68</v>
      </c>
      <c r="L69" s="81">
        <f>L63+L65+L68</f>
        <v>0</v>
      </c>
      <c r="M69" s="81">
        <f>M63+M65+M68</f>
        <v>237.68</v>
      </c>
      <c r="N69" s="123" t="s">
        <v>121</v>
      </c>
      <c r="O69" s="123" t="s">
        <v>121</v>
      </c>
      <c r="P69" s="123" t="s">
        <v>121</v>
      </c>
      <c r="Q69" s="123" t="s">
        <v>121</v>
      </c>
      <c r="R69" s="123" t="s">
        <v>121</v>
      </c>
      <c r="S69" s="123" t="s">
        <v>121</v>
      </c>
      <c r="T69" s="123" t="s">
        <v>121</v>
      </c>
    </row>
    <row r="70" spans="1:20" ht="14.25" customHeight="1" x14ac:dyDescent="0.2">
      <c r="A70" s="229" t="s">
        <v>129</v>
      </c>
      <c r="B70" s="230"/>
      <c r="C70" s="126"/>
      <c r="D70" s="82">
        <f>D69</f>
        <v>237.68</v>
      </c>
      <c r="E70" s="82">
        <v>143.72999999999999</v>
      </c>
      <c r="F70" s="82">
        <v>0</v>
      </c>
      <c r="G70" s="82">
        <v>0</v>
      </c>
      <c r="H70" s="82">
        <v>0</v>
      </c>
      <c r="I70" s="198">
        <f>D70-E70</f>
        <v>93.950000000000017</v>
      </c>
      <c r="J70" s="82">
        <v>0</v>
      </c>
      <c r="K70" s="82">
        <f>K69</f>
        <v>237.68</v>
      </c>
      <c r="L70" s="82">
        <f>L69</f>
        <v>0</v>
      </c>
      <c r="M70" s="82">
        <f>M69</f>
        <v>237.68</v>
      </c>
      <c r="N70" s="123" t="s">
        <v>121</v>
      </c>
      <c r="O70" s="123" t="s">
        <v>121</v>
      </c>
      <c r="P70" s="123" t="s">
        <v>121</v>
      </c>
      <c r="Q70" s="123" t="s">
        <v>121</v>
      </c>
      <c r="R70" s="123" t="s">
        <v>121</v>
      </c>
      <c r="S70" s="123" t="s">
        <v>121</v>
      </c>
      <c r="T70" s="123" t="s">
        <v>121</v>
      </c>
    </row>
    <row r="71" spans="1:20" ht="14.25" customHeight="1" x14ac:dyDescent="0.2">
      <c r="A71" s="127" t="s">
        <v>96</v>
      </c>
      <c r="B71" s="226" t="s">
        <v>18</v>
      </c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8"/>
    </row>
    <row r="72" spans="1:20" ht="14.25" customHeight="1" x14ac:dyDescent="0.2">
      <c r="A72" s="50" t="s">
        <v>19</v>
      </c>
      <c r="B72" s="234" t="s">
        <v>165</v>
      </c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6"/>
    </row>
    <row r="73" spans="1:20" ht="14.25" customHeight="1" x14ac:dyDescent="0.2">
      <c r="A73" s="51" t="s">
        <v>20</v>
      </c>
      <c r="B73" s="238" t="s">
        <v>68</v>
      </c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40"/>
    </row>
    <row r="74" spans="1:20" ht="12" x14ac:dyDescent="0.2">
      <c r="A74" s="231" t="s">
        <v>92</v>
      </c>
      <c r="B74" s="232"/>
      <c r="C74" s="204"/>
      <c r="D74" s="81">
        <v>0</v>
      </c>
      <c r="E74" s="62" t="s">
        <v>22</v>
      </c>
      <c r="F74" s="62" t="s">
        <v>22</v>
      </c>
      <c r="G74" s="64" t="s">
        <v>121</v>
      </c>
      <c r="H74" s="64" t="s">
        <v>121</v>
      </c>
      <c r="I74" s="64" t="s">
        <v>121</v>
      </c>
      <c r="J74" s="64" t="s">
        <v>121</v>
      </c>
      <c r="K74" s="81">
        <v>0</v>
      </c>
      <c r="L74" s="81">
        <v>0</v>
      </c>
      <c r="M74" s="81">
        <v>0</v>
      </c>
      <c r="N74" s="64" t="s">
        <v>121</v>
      </c>
      <c r="O74" s="64" t="s">
        <v>121</v>
      </c>
      <c r="P74" s="64" t="s">
        <v>121</v>
      </c>
      <c r="Q74" s="64" t="s">
        <v>121</v>
      </c>
      <c r="R74" s="64" t="s">
        <v>121</v>
      </c>
      <c r="S74" s="64" t="s">
        <v>121</v>
      </c>
      <c r="T74" s="64" t="s">
        <v>121</v>
      </c>
    </row>
    <row r="75" spans="1:20" ht="12" x14ac:dyDescent="0.2">
      <c r="A75" s="165" t="s">
        <v>45</v>
      </c>
      <c r="B75" s="233" t="s">
        <v>158</v>
      </c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</row>
    <row r="76" spans="1:20" ht="72" x14ac:dyDescent="0.2">
      <c r="A76" s="208" t="s">
        <v>205</v>
      </c>
      <c r="B76" s="216" t="s">
        <v>210</v>
      </c>
      <c r="C76" s="213" t="s">
        <v>203</v>
      </c>
      <c r="D76" s="209">
        <v>79.430000000000007</v>
      </c>
      <c r="E76" s="85" t="s">
        <v>22</v>
      </c>
      <c r="F76" s="85" t="s">
        <v>22</v>
      </c>
      <c r="G76" s="85" t="s">
        <v>22</v>
      </c>
      <c r="H76" s="85" t="s">
        <v>22</v>
      </c>
      <c r="I76" s="85" t="s">
        <v>22</v>
      </c>
      <c r="J76" s="85" t="s">
        <v>22</v>
      </c>
      <c r="K76" s="209">
        <f>D76</f>
        <v>79.430000000000007</v>
      </c>
      <c r="L76" s="81">
        <v>0</v>
      </c>
      <c r="M76" s="209">
        <f>D76</f>
        <v>79.430000000000007</v>
      </c>
      <c r="N76" s="126" t="s">
        <v>121</v>
      </c>
      <c r="O76" s="126" t="s">
        <v>121</v>
      </c>
      <c r="P76" s="126" t="s">
        <v>121</v>
      </c>
      <c r="Q76" s="126" t="s">
        <v>121</v>
      </c>
      <c r="R76" s="126" t="s">
        <v>121</v>
      </c>
      <c r="S76" s="126" t="s">
        <v>121</v>
      </c>
      <c r="T76" s="126" t="s">
        <v>121</v>
      </c>
    </row>
    <row r="77" spans="1:20" ht="72" x14ac:dyDescent="0.2">
      <c r="A77" s="208" t="s">
        <v>206</v>
      </c>
      <c r="B77" s="216" t="s">
        <v>254</v>
      </c>
      <c r="C77" s="213" t="s">
        <v>203</v>
      </c>
      <c r="D77" s="209">
        <v>81.34</v>
      </c>
      <c r="E77" s="85" t="s">
        <v>22</v>
      </c>
      <c r="F77" s="85" t="s">
        <v>22</v>
      </c>
      <c r="G77" s="85" t="s">
        <v>22</v>
      </c>
      <c r="H77" s="85" t="s">
        <v>22</v>
      </c>
      <c r="I77" s="85" t="s">
        <v>22</v>
      </c>
      <c r="J77" s="85" t="s">
        <v>22</v>
      </c>
      <c r="K77" s="209">
        <f t="shared" ref="K77:K80" si="7">D77</f>
        <v>81.34</v>
      </c>
      <c r="L77" s="81">
        <v>0</v>
      </c>
      <c r="M77" s="209">
        <f t="shared" ref="M77:M80" si="8">D77</f>
        <v>81.34</v>
      </c>
      <c r="N77" s="126" t="s">
        <v>121</v>
      </c>
      <c r="O77" s="126" t="s">
        <v>121</v>
      </c>
      <c r="P77" s="126" t="s">
        <v>121</v>
      </c>
      <c r="Q77" s="126" t="s">
        <v>121</v>
      </c>
      <c r="R77" s="126" t="s">
        <v>121</v>
      </c>
      <c r="S77" s="126" t="s">
        <v>121</v>
      </c>
      <c r="T77" s="126" t="s">
        <v>121</v>
      </c>
    </row>
    <row r="78" spans="1:20" ht="72" x14ac:dyDescent="0.2">
      <c r="A78" s="208" t="s">
        <v>207</v>
      </c>
      <c r="B78" s="216" t="s">
        <v>255</v>
      </c>
      <c r="C78" s="213" t="s">
        <v>203</v>
      </c>
      <c r="D78" s="209">
        <v>98.33</v>
      </c>
      <c r="E78" s="85" t="s">
        <v>22</v>
      </c>
      <c r="F78" s="85" t="s">
        <v>22</v>
      </c>
      <c r="G78" s="85" t="s">
        <v>22</v>
      </c>
      <c r="H78" s="85" t="s">
        <v>22</v>
      </c>
      <c r="I78" s="85" t="s">
        <v>22</v>
      </c>
      <c r="J78" s="85" t="s">
        <v>22</v>
      </c>
      <c r="K78" s="209">
        <f t="shared" si="7"/>
        <v>98.33</v>
      </c>
      <c r="L78" s="81">
        <v>0</v>
      </c>
      <c r="M78" s="209">
        <f t="shared" si="8"/>
        <v>98.33</v>
      </c>
      <c r="N78" s="126" t="s">
        <v>121</v>
      </c>
      <c r="O78" s="126" t="s">
        <v>121</v>
      </c>
      <c r="P78" s="126" t="s">
        <v>121</v>
      </c>
      <c r="Q78" s="126" t="s">
        <v>121</v>
      </c>
      <c r="R78" s="126" t="s">
        <v>121</v>
      </c>
      <c r="S78" s="126" t="s">
        <v>121</v>
      </c>
      <c r="T78" s="126" t="s">
        <v>121</v>
      </c>
    </row>
    <row r="79" spans="1:20" ht="72" x14ac:dyDescent="0.2">
      <c r="A79" s="208" t="s">
        <v>208</v>
      </c>
      <c r="B79" s="216" t="s">
        <v>256</v>
      </c>
      <c r="C79" s="213" t="s">
        <v>203</v>
      </c>
      <c r="D79" s="209">
        <v>88.31</v>
      </c>
      <c r="E79" s="85" t="s">
        <v>22</v>
      </c>
      <c r="F79" s="85" t="s">
        <v>22</v>
      </c>
      <c r="G79" s="85" t="s">
        <v>22</v>
      </c>
      <c r="H79" s="85" t="s">
        <v>22</v>
      </c>
      <c r="I79" s="85" t="s">
        <v>22</v>
      </c>
      <c r="J79" s="85" t="s">
        <v>22</v>
      </c>
      <c r="K79" s="209">
        <f t="shared" si="7"/>
        <v>88.31</v>
      </c>
      <c r="L79" s="81">
        <v>0</v>
      </c>
      <c r="M79" s="209">
        <f t="shared" si="8"/>
        <v>88.31</v>
      </c>
      <c r="N79" s="126" t="s">
        <v>121</v>
      </c>
      <c r="O79" s="126" t="s">
        <v>121</v>
      </c>
      <c r="P79" s="126" t="s">
        <v>121</v>
      </c>
      <c r="Q79" s="126" t="s">
        <v>121</v>
      </c>
      <c r="R79" s="126" t="s">
        <v>121</v>
      </c>
      <c r="S79" s="126" t="s">
        <v>121</v>
      </c>
      <c r="T79" s="126" t="s">
        <v>121</v>
      </c>
    </row>
    <row r="80" spans="1:20" ht="72" x14ac:dyDescent="0.2">
      <c r="A80" s="208" t="s">
        <v>209</v>
      </c>
      <c r="B80" s="216" t="s">
        <v>211</v>
      </c>
      <c r="C80" s="213" t="s">
        <v>203</v>
      </c>
      <c r="D80" s="209">
        <v>63.17</v>
      </c>
      <c r="E80" s="85" t="s">
        <v>22</v>
      </c>
      <c r="F80" s="85" t="s">
        <v>22</v>
      </c>
      <c r="G80" s="85" t="s">
        <v>22</v>
      </c>
      <c r="H80" s="85" t="s">
        <v>22</v>
      </c>
      <c r="I80" s="85" t="s">
        <v>22</v>
      </c>
      <c r="J80" s="85" t="s">
        <v>22</v>
      </c>
      <c r="K80" s="209">
        <f t="shared" si="7"/>
        <v>63.17</v>
      </c>
      <c r="L80" s="81">
        <v>0</v>
      </c>
      <c r="M80" s="209">
        <f t="shared" si="8"/>
        <v>63.17</v>
      </c>
      <c r="N80" s="126" t="s">
        <v>121</v>
      </c>
      <c r="O80" s="126" t="s">
        <v>121</v>
      </c>
      <c r="P80" s="126" t="s">
        <v>121</v>
      </c>
      <c r="Q80" s="126" t="s">
        <v>121</v>
      </c>
      <c r="R80" s="126" t="s">
        <v>121</v>
      </c>
      <c r="S80" s="126" t="s">
        <v>121</v>
      </c>
      <c r="T80" s="126" t="s">
        <v>121</v>
      </c>
    </row>
    <row r="81" spans="1:20" ht="12" x14ac:dyDescent="0.2">
      <c r="A81" s="231" t="s">
        <v>93</v>
      </c>
      <c r="B81" s="232"/>
      <c r="C81" s="204"/>
      <c r="D81" s="81">
        <f>SUM(D76:D80)</f>
        <v>410.58000000000004</v>
      </c>
      <c r="E81" s="123" t="s">
        <v>22</v>
      </c>
      <c r="F81" s="123" t="s">
        <v>22</v>
      </c>
      <c r="G81" s="64" t="s">
        <v>121</v>
      </c>
      <c r="H81" s="64" t="s">
        <v>121</v>
      </c>
      <c r="I81" s="64" t="s">
        <v>121</v>
      </c>
      <c r="J81" s="64" t="s">
        <v>121</v>
      </c>
      <c r="K81" s="81">
        <f t="shared" ref="K81:M81" si="9">SUM(K76:K80)</f>
        <v>410.58000000000004</v>
      </c>
      <c r="L81" s="81">
        <f t="shared" si="9"/>
        <v>0</v>
      </c>
      <c r="M81" s="81">
        <f t="shared" si="9"/>
        <v>410.58000000000004</v>
      </c>
      <c r="N81" s="64" t="s">
        <v>121</v>
      </c>
      <c r="O81" s="64" t="s">
        <v>121</v>
      </c>
      <c r="P81" s="64" t="s">
        <v>121</v>
      </c>
      <c r="Q81" s="64" t="s">
        <v>121</v>
      </c>
      <c r="R81" s="64" t="s">
        <v>121</v>
      </c>
      <c r="S81" s="64" t="s">
        <v>121</v>
      </c>
      <c r="T81" s="64" t="s">
        <v>121</v>
      </c>
    </row>
    <row r="82" spans="1:20" ht="12" x14ac:dyDescent="0.2">
      <c r="A82" s="64" t="s">
        <v>46</v>
      </c>
      <c r="B82" s="231" t="s">
        <v>70</v>
      </c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7"/>
    </row>
    <row r="83" spans="1:20" ht="12" x14ac:dyDescent="0.2">
      <c r="A83" s="231" t="s">
        <v>94</v>
      </c>
      <c r="B83" s="232"/>
      <c r="C83" s="204"/>
      <c r="D83" s="81">
        <v>0</v>
      </c>
      <c r="E83" s="123" t="s">
        <v>48</v>
      </c>
      <c r="F83" s="123" t="s">
        <v>48</v>
      </c>
      <c r="G83" s="123" t="s">
        <v>121</v>
      </c>
      <c r="H83" s="123" t="s">
        <v>121</v>
      </c>
      <c r="I83" s="123" t="s">
        <v>121</v>
      </c>
      <c r="J83" s="123" t="s">
        <v>121</v>
      </c>
      <c r="K83" s="81">
        <v>0</v>
      </c>
      <c r="L83" s="81">
        <v>0</v>
      </c>
      <c r="M83" s="81">
        <v>0</v>
      </c>
      <c r="N83" s="123" t="s">
        <v>121</v>
      </c>
      <c r="O83" s="123" t="s">
        <v>121</v>
      </c>
      <c r="P83" s="123" t="s">
        <v>121</v>
      </c>
      <c r="Q83" s="123" t="s">
        <v>121</v>
      </c>
      <c r="R83" s="123" t="s">
        <v>121</v>
      </c>
      <c r="S83" s="123" t="s">
        <v>121</v>
      </c>
      <c r="T83" s="123" t="s">
        <v>121</v>
      </c>
    </row>
    <row r="84" spans="1:20" ht="12" x14ac:dyDescent="0.2">
      <c r="A84" s="231" t="s">
        <v>95</v>
      </c>
      <c r="B84" s="232"/>
      <c r="C84" s="204"/>
      <c r="D84" s="81">
        <f>D83+D81+D74</f>
        <v>410.58000000000004</v>
      </c>
      <c r="E84" s="62" t="s">
        <v>22</v>
      </c>
      <c r="F84" s="62" t="s">
        <v>22</v>
      </c>
      <c r="G84" s="50" t="s">
        <v>121</v>
      </c>
      <c r="H84" s="50" t="s">
        <v>121</v>
      </c>
      <c r="I84" s="50" t="s">
        <v>121</v>
      </c>
      <c r="J84" s="50" t="s">
        <v>121</v>
      </c>
      <c r="K84" s="81">
        <f>K83+K81+K74</f>
        <v>410.58000000000004</v>
      </c>
      <c r="L84" s="81">
        <f>L83+L81+L74</f>
        <v>0</v>
      </c>
      <c r="M84" s="81">
        <f>M83+M81+M74</f>
        <v>410.58000000000004</v>
      </c>
      <c r="N84" s="146" t="s">
        <v>121</v>
      </c>
      <c r="O84" s="146" t="s">
        <v>121</v>
      </c>
      <c r="P84" s="146" t="s">
        <v>121</v>
      </c>
      <c r="Q84" s="146" t="s">
        <v>121</v>
      </c>
      <c r="R84" s="146" t="s">
        <v>121</v>
      </c>
      <c r="S84" s="146" t="s">
        <v>121</v>
      </c>
      <c r="T84" s="146" t="s">
        <v>121</v>
      </c>
    </row>
    <row r="85" spans="1:20" ht="12" x14ac:dyDescent="0.2">
      <c r="A85" s="229" t="s">
        <v>108</v>
      </c>
      <c r="B85" s="230"/>
      <c r="C85" s="126"/>
      <c r="D85" s="82">
        <f>D84</f>
        <v>410.58000000000004</v>
      </c>
      <c r="E85" s="82">
        <v>0</v>
      </c>
      <c r="F85" s="82">
        <f>D85</f>
        <v>410.58000000000004</v>
      </c>
      <c r="G85" s="82">
        <v>0</v>
      </c>
      <c r="H85" s="82">
        <v>0</v>
      </c>
      <c r="I85" s="82">
        <v>0</v>
      </c>
      <c r="J85" s="82">
        <v>0</v>
      </c>
      <c r="K85" s="82">
        <f t="shared" ref="K85:M85" si="10">K84</f>
        <v>410.58000000000004</v>
      </c>
      <c r="L85" s="82">
        <f t="shared" si="10"/>
        <v>0</v>
      </c>
      <c r="M85" s="82">
        <f t="shared" si="10"/>
        <v>410.58000000000004</v>
      </c>
      <c r="N85" s="64" t="s">
        <v>121</v>
      </c>
      <c r="O85" s="146" t="s">
        <v>121</v>
      </c>
      <c r="P85" s="146" t="s">
        <v>121</v>
      </c>
      <c r="Q85" s="146" t="s">
        <v>121</v>
      </c>
      <c r="R85" s="146" t="s">
        <v>121</v>
      </c>
      <c r="S85" s="146" t="s">
        <v>121</v>
      </c>
      <c r="T85" s="146" t="s">
        <v>121</v>
      </c>
    </row>
    <row r="86" spans="1:20" ht="12" x14ac:dyDescent="0.2">
      <c r="A86" s="158" t="s">
        <v>153</v>
      </c>
      <c r="B86" s="226" t="s">
        <v>152</v>
      </c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8"/>
    </row>
    <row r="87" spans="1:20" ht="12" x14ac:dyDescent="0.2">
      <c r="A87" s="50" t="s">
        <v>157</v>
      </c>
      <c r="B87" s="234" t="s">
        <v>165</v>
      </c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6"/>
    </row>
    <row r="88" spans="1:20" ht="12" x14ac:dyDescent="0.2">
      <c r="A88" s="51" t="s">
        <v>154</v>
      </c>
      <c r="B88" s="238" t="s">
        <v>68</v>
      </c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40"/>
    </row>
    <row r="89" spans="1:20" ht="12" x14ac:dyDescent="0.2">
      <c r="A89" s="231" t="s">
        <v>159</v>
      </c>
      <c r="B89" s="232"/>
      <c r="C89" s="204"/>
      <c r="D89" s="81">
        <v>0</v>
      </c>
      <c r="E89" s="62" t="s">
        <v>22</v>
      </c>
      <c r="F89" s="62" t="s">
        <v>22</v>
      </c>
      <c r="G89" s="64" t="s">
        <v>121</v>
      </c>
      <c r="H89" s="64" t="s">
        <v>121</v>
      </c>
      <c r="I89" s="64" t="s">
        <v>121</v>
      </c>
      <c r="J89" s="64" t="s">
        <v>121</v>
      </c>
      <c r="K89" s="64" t="s">
        <v>121</v>
      </c>
      <c r="L89" s="64" t="s">
        <v>121</v>
      </c>
      <c r="M89" s="64" t="s">
        <v>121</v>
      </c>
      <c r="N89" s="64" t="s">
        <v>121</v>
      </c>
      <c r="O89" s="64" t="s">
        <v>121</v>
      </c>
      <c r="P89" s="64" t="s">
        <v>121</v>
      </c>
      <c r="Q89" s="64" t="s">
        <v>121</v>
      </c>
      <c r="R89" s="64" t="s">
        <v>121</v>
      </c>
      <c r="S89" s="64" t="s">
        <v>121</v>
      </c>
      <c r="T89" s="64" t="s">
        <v>121</v>
      </c>
    </row>
    <row r="90" spans="1:20" ht="12.75" customHeight="1" x14ac:dyDescent="0.2">
      <c r="A90" s="159" t="s">
        <v>155</v>
      </c>
      <c r="B90" s="238" t="s">
        <v>158</v>
      </c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40"/>
    </row>
    <row r="91" spans="1:20" ht="15" customHeight="1" x14ac:dyDescent="0.2">
      <c r="A91" s="231" t="s">
        <v>160</v>
      </c>
      <c r="B91" s="232"/>
      <c r="C91" s="204"/>
      <c r="D91" s="81">
        <v>0</v>
      </c>
      <c r="E91" s="159" t="s">
        <v>22</v>
      </c>
      <c r="F91" s="159" t="s">
        <v>22</v>
      </c>
      <c r="G91" s="64" t="s">
        <v>121</v>
      </c>
      <c r="H91" s="64" t="s">
        <v>121</v>
      </c>
      <c r="I91" s="64" t="s">
        <v>121</v>
      </c>
      <c r="J91" s="64" t="s">
        <v>121</v>
      </c>
      <c r="K91" s="64" t="s">
        <v>121</v>
      </c>
      <c r="L91" s="64" t="s">
        <v>121</v>
      </c>
      <c r="M91" s="64" t="s">
        <v>121</v>
      </c>
      <c r="N91" s="64" t="s">
        <v>121</v>
      </c>
      <c r="O91" s="64" t="s">
        <v>121</v>
      </c>
      <c r="P91" s="64" t="s">
        <v>121</v>
      </c>
      <c r="Q91" s="64" t="s">
        <v>121</v>
      </c>
      <c r="R91" s="64" t="s">
        <v>121</v>
      </c>
      <c r="S91" s="64" t="s">
        <v>121</v>
      </c>
      <c r="T91" s="64" t="s">
        <v>121</v>
      </c>
    </row>
    <row r="92" spans="1:20" ht="12.75" customHeight="1" x14ac:dyDescent="0.2">
      <c r="A92" s="64" t="s">
        <v>156</v>
      </c>
      <c r="B92" s="231" t="s">
        <v>70</v>
      </c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7"/>
    </row>
    <row r="93" spans="1:20" ht="13.5" customHeight="1" x14ac:dyDescent="0.2">
      <c r="A93" s="231" t="s">
        <v>161</v>
      </c>
      <c r="B93" s="232"/>
      <c r="C93" s="204"/>
      <c r="D93" s="81">
        <v>0</v>
      </c>
      <c r="E93" s="159" t="s">
        <v>48</v>
      </c>
      <c r="F93" s="159" t="s">
        <v>48</v>
      </c>
      <c r="G93" s="159" t="s">
        <v>121</v>
      </c>
      <c r="H93" s="159" t="s">
        <v>121</v>
      </c>
      <c r="I93" s="159" t="s">
        <v>121</v>
      </c>
      <c r="J93" s="159" t="s">
        <v>121</v>
      </c>
      <c r="K93" s="171" t="s">
        <v>121</v>
      </c>
      <c r="L93" s="159" t="s">
        <v>121</v>
      </c>
      <c r="M93" s="159" t="s">
        <v>121</v>
      </c>
      <c r="N93" s="159" t="s">
        <v>121</v>
      </c>
      <c r="O93" s="159" t="s">
        <v>121</v>
      </c>
      <c r="P93" s="159" t="s">
        <v>121</v>
      </c>
      <c r="Q93" s="159" t="s">
        <v>121</v>
      </c>
      <c r="R93" s="159" t="s">
        <v>121</v>
      </c>
      <c r="S93" s="159" t="s">
        <v>121</v>
      </c>
      <c r="T93" s="159" t="s">
        <v>121</v>
      </c>
    </row>
    <row r="94" spans="1:20" ht="14.25" customHeight="1" x14ac:dyDescent="0.2">
      <c r="A94" s="231" t="s">
        <v>162</v>
      </c>
      <c r="B94" s="232"/>
      <c r="C94" s="204"/>
      <c r="D94" s="81">
        <v>0</v>
      </c>
      <c r="E94" s="62" t="s">
        <v>22</v>
      </c>
      <c r="F94" s="62" t="s">
        <v>22</v>
      </c>
      <c r="G94" s="50" t="s">
        <v>121</v>
      </c>
      <c r="H94" s="50" t="s">
        <v>121</v>
      </c>
      <c r="I94" s="50" t="s">
        <v>121</v>
      </c>
      <c r="J94" s="50" t="s">
        <v>121</v>
      </c>
      <c r="K94" s="50" t="s">
        <v>121</v>
      </c>
      <c r="L94" s="50" t="s">
        <v>121</v>
      </c>
      <c r="M94" s="50" t="s">
        <v>121</v>
      </c>
      <c r="N94" s="159" t="s">
        <v>121</v>
      </c>
      <c r="O94" s="159" t="s">
        <v>121</v>
      </c>
      <c r="P94" s="159" t="s">
        <v>121</v>
      </c>
      <c r="Q94" s="159" t="s">
        <v>121</v>
      </c>
      <c r="R94" s="159" t="s">
        <v>121</v>
      </c>
      <c r="S94" s="159" t="s">
        <v>121</v>
      </c>
      <c r="T94" s="159" t="s">
        <v>121</v>
      </c>
    </row>
    <row r="95" spans="1:20" ht="12.75" customHeight="1" x14ac:dyDescent="0.2">
      <c r="A95" s="229" t="s">
        <v>163</v>
      </c>
      <c r="B95" s="230"/>
      <c r="C95" s="126"/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64" t="s">
        <v>121</v>
      </c>
      <c r="O95" s="159" t="s">
        <v>121</v>
      </c>
      <c r="P95" s="159" t="s">
        <v>121</v>
      </c>
      <c r="Q95" s="159" t="s">
        <v>121</v>
      </c>
      <c r="R95" s="159" t="s">
        <v>121</v>
      </c>
      <c r="S95" s="159" t="s">
        <v>121</v>
      </c>
      <c r="T95" s="159" t="s">
        <v>121</v>
      </c>
    </row>
    <row r="96" spans="1:20" ht="14.25" customHeight="1" x14ac:dyDescent="0.2">
      <c r="A96" s="245" t="s">
        <v>32</v>
      </c>
      <c r="B96" s="246"/>
      <c r="C96" s="215"/>
      <c r="D96" s="83">
        <f t="shared" ref="D96:M96" si="11">D48+D59+D70+D85+D95</f>
        <v>20887.440000000002</v>
      </c>
      <c r="E96" s="83">
        <f t="shared" si="11"/>
        <v>20202.530000000002</v>
      </c>
      <c r="F96" s="83">
        <f t="shared" si="11"/>
        <v>410.58000000000004</v>
      </c>
      <c r="G96" s="83">
        <f t="shared" si="11"/>
        <v>0</v>
      </c>
      <c r="H96" s="83">
        <f t="shared" si="11"/>
        <v>0</v>
      </c>
      <c r="I96" s="83">
        <f t="shared" si="11"/>
        <v>274.32999999999925</v>
      </c>
      <c r="J96" s="83">
        <f t="shared" si="11"/>
        <v>0</v>
      </c>
      <c r="K96" s="83">
        <f t="shared" si="11"/>
        <v>3841.3699999999994</v>
      </c>
      <c r="L96" s="83">
        <f t="shared" si="11"/>
        <v>17046.07</v>
      </c>
      <c r="M96" s="83">
        <f t="shared" si="11"/>
        <v>20887.440000000002</v>
      </c>
      <c r="N96" s="68" t="s">
        <v>121</v>
      </c>
      <c r="O96" s="68" t="s">
        <v>121</v>
      </c>
      <c r="P96" s="68" t="s">
        <v>121</v>
      </c>
      <c r="Q96" s="68" t="s">
        <v>121</v>
      </c>
      <c r="R96" s="68" t="s">
        <v>121</v>
      </c>
      <c r="S96" s="68" t="s">
        <v>121</v>
      </c>
      <c r="T96" s="68" t="s">
        <v>121</v>
      </c>
    </row>
    <row r="97" spans="1:20" ht="18" customHeight="1" x14ac:dyDescent="0.2">
      <c r="A97" s="244"/>
      <c r="B97" s="244"/>
      <c r="C97" s="244"/>
      <c r="D97" s="244"/>
      <c r="E97" s="244"/>
      <c r="F97" s="244"/>
      <c r="G97" s="244"/>
      <c r="H97" s="161"/>
      <c r="I97" s="161"/>
      <c r="J97" s="161"/>
      <c r="K97" s="170"/>
      <c r="L97" s="161"/>
      <c r="M97" s="29"/>
      <c r="N97" s="29"/>
      <c r="O97" s="161"/>
      <c r="P97" s="161"/>
      <c r="Q97" s="161"/>
      <c r="R97" s="161"/>
      <c r="S97" s="161"/>
      <c r="T97" s="161"/>
    </row>
    <row r="98" spans="1:20" ht="14.25" customHeight="1" x14ac:dyDescent="0.2">
      <c r="A98" s="160"/>
      <c r="B98" s="30"/>
      <c r="C98" s="30"/>
      <c r="D98" s="160"/>
      <c r="E98" s="192"/>
      <c r="F98" s="160"/>
      <c r="G98" s="160"/>
      <c r="H98" s="161"/>
      <c r="I98" s="161"/>
      <c r="J98" s="161"/>
      <c r="K98" s="170"/>
      <c r="L98" s="161"/>
      <c r="M98" s="29"/>
      <c r="N98" s="29"/>
      <c r="O98" s="161"/>
      <c r="P98" s="161"/>
      <c r="Q98" s="161"/>
      <c r="R98" s="161"/>
      <c r="S98" s="117"/>
      <c r="T98" s="161"/>
    </row>
    <row r="99" spans="1:20" ht="15.75" customHeight="1" x14ac:dyDescent="0.2">
      <c r="A99" s="160"/>
      <c r="B99" s="30"/>
      <c r="C99" s="30"/>
      <c r="D99" s="160"/>
      <c r="E99" s="160"/>
      <c r="F99" s="160"/>
      <c r="G99" s="160"/>
      <c r="H99" s="161"/>
      <c r="I99" s="161"/>
      <c r="J99" s="161"/>
      <c r="K99" s="170"/>
      <c r="L99" s="161"/>
      <c r="M99" s="29"/>
      <c r="N99" s="29"/>
      <c r="O99" s="161"/>
      <c r="P99" s="161"/>
      <c r="Q99" s="161"/>
      <c r="R99" s="161"/>
      <c r="S99" s="161"/>
      <c r="T99" s="161"/>
    </row>
    <row r="100" spans="1:20" ht="17.25" customHeight="1" x14ac:dyDescent="0.2">
      <c r="A100" s="160"/>
      <c r="B100" s="30"/>
      <c r="C100" s="30"/>
      <c r="D100" s="160"/>
      <c r="E100" s="160"/>
      <c r="F100" s="160"/>
      <c r="G100" s="160"/>
      <c r="H100" s="161"/>
      <c r="I100" s="161"/>
      <c r="J100" s="161"/>
      <c r="K100" s="170"/>
      <c r="L100" s="161"/>
      <c r="M100" s="29"/>
      <c r="N100" s="29"/>
      <c r="O100" s="161"/>
      <c r="P100" s="161"/>
      <c r="Q100" s="161"/>
      <c r="R100" s="161"/>
      <c r="S100" s="161"/>
      <c r="T100" s="161"/>
    </row>
    <row r="101" spans="1:20" ht="13.5" customHeight="1" x14ac:dyDescent="0.2">
      <c r="A101" s="247" t="s">
        <v>214</v>
      </c>
      <c r="B101" s="247"/>
      <c r="C101" s="203"/>
      <c r="D101" s="249" t="s">
        <v>116</v>
      </c>
      <c r="E101" s="249"/>
      <c r="F101" s="249"/>
      <c r="G101" s="247" t="s">
        <v>215</v>
      </c>
      <c r="H101" s="247"/>
      <c r="I101" s="247"/>
      <c r="J101" s="247"/>
      <c r="K101" s="247"/>
      <c r="L101" s="161"/>
      <c r="M101" s="161"/>
      <c r="N101" s="161"/>
      <c r="O101" s="161"/>
      <c r="P101" s="161"/>
      <c r="Q101" s="161"/>
      <c r="R101" s="161"/>
      <c r="S101" s="161"/>
      <c r="T101" s="161"/>
    </row>
    <row r="102" spans="1:20" ht="15" customHeight="1" x14ac:dyDescent="0.2">
      <c r="A102" s="242" t="s">
        <v>97</v>
      </c>
      <c r="B102" s="242"/>
      <c r="C102" s="202"/>
      <c r="D102" s="243" t="s">
        <v>98</v>
      </c>
      <c r="E102" s="243"/>
      <c r="F102" s="243"/>
      <c r="G102" s="248" t="s">
        <v>105</v>
      </c>
      <c r="H102" s="248"/>
      <c r="I102" s="248"/>
      <c r="J102" s="248"/>
      <c r="K102" s="2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18" customHeight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M103" s="136"/>
    </row>
    <row r="104" spans="1:20" ht="15" customHeight="1" x14ac:dyDescent="0.2">
      <c r="N104" s="137" t="s">
        <v>133</v>
      </c>
    </row>
    <row r="105" spans="1:20" ht="14.25" customHeight="1" x14ac:dyDescent="0.2"/>
    <row r="106" spans="1:20" ht="16.5" customHeight="1" x14ac:dyDescent="0.2"/>
    <row r="107" spans="1:20" ht="14.25" customHeight="1" x14ac:dyDescent="0.2"/>
    <row r="108" spans="1:20" ht="15.75" customHeight="1" x14ac:dyDescent="0.2"/>
    <row r="109" spans="1:20" ht="15.75" customHeight="1" x14ac:dyDescent="0.2"/>
    <row r="110" spans="1:20" ht="12.75" customHeight="1" x14ac:dyDescent="0.2"/>
    <row r="111" spans="1:20" ht="12.75" customHeight="1" x14ac:dyDescent="0.2"/>
    <row r="112" spans="1:20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5.75" customHeight="1" x14ac:dyDescent="0.2"/>
    <row r="125" ht="12.95" customHeight="1" x14ac:dyDescent="0.2"/>
    <row r="126" ht="10.5" customHeight="1" x14ac:dyDescent="0.2"/>
    <row r="127" ht="12.95" customHeight="1" x14ac:dyDescent="0.2"/>
    <row r="128" ht="11.25" customHeight="1" x14ac:dyDescent="0.2"/>
    <row r="129" spans="21:22" ht="11.25" customHeight="1" x14ac:dyDescent="0.2"/>
    <row r="130" spans="21:22" ht="9.75" customHeight="1" x14ac:dyDescent="0.2">
      <c r="U130" s="35"/>
      <c r="V130" s="35"/>
    </row>
    <row r="131" spans="21:22" ht="23.25" customHeight="1" x14ac:dyDescent="0.2"/>
  </sheetData>
  <mergeCells count="94">
    <mergeCell ref="A70:B70"/>
    <mergeCell ref="A48:B48"/>
    <mergeCell ref="B51:T51"/>
    <mergeCell ref="A58:B58"/>
    <mergeCell ref="B54:T54"/>
    <mergeCell ref="B66:T66"/>
    <mergeCell ref="A68:B68"/>
    <mergeCell ref="A65:B65"/>
    <mergeCell ref="B64:T64"/>
    <mergeCell ref="A53:B53"/>
    <mergeCell ref="A55:B55"/>
    <mergeCell ref="A63:B63"/>
    <mergeCell ref="B61:T61"/>
    <mergeCell ref="B62:T62"/>
    <mergeCell ref="B56:T56"/>
    <mergeCell ref="A57:B57"/>
    <mergeCell ref="B3:D3"/>
    <mergeCell ref="B7:D8"/>
    <mergeCell ref="A69:B69"/>
    <mergeCell ref="B60:T60"/>
    <mergeCell ref="A59:B59"/>
    <mergeCell ref="B20:T20"/>
    <mergeCell ref="S15:S18"/>
    <mergeCell ref="A14:T14"/>
    <mergeCell ref="T15:T18"/>
    <mergeCell ref="H17:I17"/>
    <mergeCell ref="L16:L18"/>
    <mergeCell ref="G17:G18"/>
    <mergeCell ref="N16:O17"/>
    <mergeCell ref="M6:Q6"/>
    <mergeCell ref="P7:Q7"/>
    <mergeCell ref="A11:T11"/>
    <mergeCell ref="D5:E5"/>
    <mergeCell ref="B6:E6"/>
    <mergeCell ref="F17:F18"/>
    <mergeCell ref="P15:P18"/>
    <mergeCell ref="D16:D18"/>
    <mergeCell ref="Q15:Q18"/>
    <mergeCell ref="M7:N7"/>
    <mergeCell ref="C15:C18"/>
    <mergeCell ref="B21:T21"/>
    <mergeCell ref="B22:T22"/>
    <mergeCell ref="J17:J18"/>
    <mergeCell ref="E17:E18"/>
    <mergeCell ref="A29:B29"/>
    <mergeCell ref="B49:T49"/>
    <mergeCell ref="B50:T50"/>
    <mergeCell ref="B30:T30"/>
    <mergeCell ref="B28:T28"/>
    <mergeCell ref="A27:B27"/>
    <mergeCell ref="A46:B46"/>
    <mergeCell ref="A47:B47"/>
    <mergeCell ref="M2:O2"/>
    <mergeCell ref="E16:J16"/>
    <mergeCell ref="D15:J15"/>
    <mergeCell ref="M4:O4"/>
    <mergeCell ref="K15:L15"/>
    <mergeCell ref="M15:O15"/>
    <mergeCell ref="K16:K18"/>
    <mergeCell ref="M16:M18"/>
    <mergeCell ref="A13:T13"/>
    <mergeCell ref="A15:A18"/>
    <mergeCell ref="B15:B18"/>
    <mergeCell ref="R15:R18"/>
    <mergeCell ref="A12:T12"/>
    <mergeCell ref="M3:Q3"/>
    <mergeCell ref="A93:B93"/>
    <mergeCell ref="A94:B94"/>
    <mergeCell ref="A95:B95"/>
    <mergeCell ref="A102:B102"/>
    <mergeCell ref="D102:F102"/>
    <mergeCell ref="A97:G97"/>
    <mergeCell ref="A96:B96"/>
    <mergeCell ref="G101:K101"/>
    <mergeCell ref="G102:K102"/>
    <mergeCell ref="A101:B101"/>
    <mergeCell ref="D101:F101"/>
    <mergeCell ref="B88:T88"/>
    <mergeCell ref="A89:B89"/>
    <mergeCell ref="B90:T90"/>
    <mergeCell ref="A91:B91"/>
    <mergeCell ref="B92:T92"/>
    <mergeCell ref="B86:T86"/>
    <mergeCell ref="B87:T87"/>
    <mergeCell ref="A81:B81"/>
    <mergeCell ref="B73:T73"/>
    <mergeCell ref="B71:T71"/>
    <mergeCell ref="A85:B85"/>
    <mergeCell ref="A74:B74"/>
    <mergeCell ref="B75:T75"/>
    <mergeCell ref="A83:B83"/>
    <mergeCell ref="A84:B84"/>
    <mergeCell ref="B72:T72"/>
    <mergeCell ref="B82:T82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63" fitToHeight="2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1"/>
  <sheetViews>
    <sheetView zoomScaleNormal="100" zoomScaleSheetLayoutView="82" workbookViewId="0">
      <selection activeCell="B32" sqref="B32"/>
    </sheetView>
  </sheetViews>
  <sheetFormatPr defaultRowHeight="12.75" x14ac:dyDescent="0.2"/>
  <cols>
    <col min="1" max="1" width="9.42578125" style="20" customWidth="1"/>
    <col min="2" max="2" width="36" style="20" customWidth="1"/>
    <col min="3" max="3" width="7.85546875" style="16" customWidth="1"/>
    <col min="4" max="4" width="9.85546875" style="16" customWidth="1"/>
    <col min="5" max="5" width="9.42578125" style="16" customWidth="1"/>
    <col min="6" max="6" width="10.42578125" style="16" customWidth="1"/>
    <col min="7" max="7" width="11.42578125" style="16" customWidth="1"/>
    <col min="8" max="9" width="11.7109375" style="16" customWidth="1"/>
    <col min="10" max="10" width="11.5703125" style="16" customWidth="1"/>
    <col min="11" max="11" width="13.42578125" style="16" customWidth="1"/>
    <col min="12" max="12" width="11.42578125" style="16" customWidth="1"/>
    <col min="13" max="13" width="9.85546875" style="16" customWidth="1"/>
    <col min="14" max="14" width="9" style="16" customWidth="1"/>
    <col min="15" max="15" width="9.85546875" style="16" customWidth="1"/>
    <col min="16" max="16" width="8.140625" style="16" customWidth="1"/>
    <col min="17" max="17" width="9.140625" style="16" customWidth="1"/>
    <col min="18" max="18" width="8.85546875" style="16" customWidth="1"/>
    <col min="19" max="19" width="10.85546875" style="16" customWidth="1"/>
    <col min="20" max="20" width="5.85546875" style="16" customWidth="1"/>
    <col min="21" max="21" width="4.5703125" style="16" customWidth="1"/>
    <col min="22" max="22" width="9.85546875" style="16" customWidth="1"/>
    <col min="23" max="23" width="6.5703125" style="16" customWidth="1"/>
    <col min="24" max="24" width="9.85546875" style="16" customWidth="1"/>
    <col min="25" max="25" width="9.140625" style="15"/>
    <col min="26" max="26" width="10.140625" style="15" bestFit="1" customWidth="1"/>
    <col min="27" max="27" width="9.42578125" style="15" customWidth="1"/>
    <col min="28" max="29" width="9.140625" style="15"/>
    <col min="30" max="16384" width="9.140625" style="16"/>
  </cols>
  <sheetData>
    <row r="1" spans="1:24" ht="10.5" customHeight="1" x14ac:dyDescent="0.3">
      <c r="C1" s="32"/>
      <c r="D1" s="32"/>
      <c r="E1" s="52"/>
      <c r="F1" s="52"/>
      <c r="O1" s="37"/>
      <c r="P1" s="39"/>
      <c r="Q1" s="39"/>
      <c r="R1" s="39"/>
      <c r="S1" s="39"/>
      <c r="T1" s="39"/>
      <c r="U1" s="39"/>
      <c r="V1" s="39"/>
      <c r="W1" s="39"/>
      <c r="X1" s="39"/>
    </row>
    <row r="2" spans="1:24" ht="14.25" customHeight="1" x14ac:dyDescent="0.3">
      <c r="B2" s="330" t="s">
        <v>60</v>
      </c>
      <c r="C2" s="330"/>
      <c r="D2" s="112"/>
      <c r="E2" s="112"/>
      <c r="F2" s="52"/>
      <c r="N2" s="182"/>
      <c r="O2" s="110"/>
      <c r="P2" s="182"/>
      <c r="Q2" s="182"/>
      <c r="R2" s="177"/>
      <c r="S2" s="325" t="s">
        <v>63</v>
      </c>
      <c r="T2" s="325"/>
      <c r="U2" s="325"/>
      <c r="V2" s="325"/>
      <c r="W2" s="39"/>
      <c r="X2" s="39"/>
    </row>
    <row r="3" spans="1:24" ht="14.25" customHeight="1" x14ac:dyDescent="0.3">
      <c r="B3" s="336" t="s">
        <v>118</v>
      </c>
      <c r="C3" s="336"/>
      <c r="D3" s="336"/>
      <c r="E3" s="223"/>
      <c r="F3" s="52"/>
      <c r="N3" s="109"/>
      <c r="O3" s="109"/>
      <c r="P3" s="109"/>
      <c r="Q3" s="109"/>
      <c r="R3" s="109"/>
      <c r="S3" s="327" t="s">
        <v>119</v>
      </c>
      <c r="T3" s="327"/>
      <c r="U3" s="327"/>
      <c r="V3" s="327"/>
      <c r="W3" s="327"/>
      <c r="X3" s="39"/>
    </row>
    <row r="4" spans="1:24" ht="14.25" customHeight="1" x14ac:dyDescent="0.3">
      <c r="B4" s="328" t="s">
        <v>99</v>
      </c>
      <c r="C4" s="328"/>
      <c r="D4" s="328"/>
      <c r="E4" s="328"/>
      <c r="F4" s="52"/>
      <c r="N4" s="100"/>
      <c r="O4" s="111"/>
      <c r="P4" s="100"/>
      <c r="Q4" s="100"/>
      <c r="R4" s="177"/>
      <c r="S4" s="326" t="s">
        <v>64</v>
      </c>
      <c r="T4" s="326"/>
      <c r="U4" s="326"/>
      <c r="V4" s="326"/>
      <c r="W4" s="39"/>
      <c r="X4" s="39"/>
    </row>
    <row r="5" spans="1:24" ht="14.25" customHeight="1" x14ac:dyDescent="0.3">
      <c r="B5" s="41"/>
      <c r="C5" s="41"/>
      <c r="D5" s="330"/>
      <c r="E5" s="330"/>
      <c r="F5" s="52"/>
      <c r="N5" s="35"/>
      <c r="O5" s="35"/>
      <c r="P5" s="35"/>
      <c r="Q5" s="35"/>
      <c r="R5" s="177"/>
      <c r="S5" s="35"/>
      <c r="T5" s="35"/>
      <c r="U5" s="35"/>
      <c r="V5" s="35"/>
      <c r="W5" s="39"/>
      <c r="X5" s="39"/>
    </row>
    <row r="6" spans="1:24" ht="17.25" customHeight="1" x14ac:dyDescent="0.3">
      <c r="B6" s="329" t="s">
        <v>100</v>
      </c>
      <c r="C6" s="329"/>
      <c r="D6" s="329"/>
      <c r="E6" s="329"/>
      <c r="F6" s="52"/>
      <c r="N6" s="109"/>
      <c r="O6" s="109"/>
      <c r="P6" s="109"/>
      <c r="Q6" s="109"/>
      <c r="R6" s="109"/>
      <c r="S6" s="109" t="s">
        <v>216</v>
      </c>
      <c r="T6" s="109"/>
      <c r="U6" s="109"/>
      <c r="V6" s="109"/>
      <c r="W6" s="39"/>
      <c r="X6" s="39"/>
    </row>
    <row r="7" spans="1:24" ht="33" customHeight="1" x14ac:dyDescent="0.3">
      <c r="B7" s="335" t="s">
        <v>228</v>
      </c>
      <c r="C7" s="335"/>
      <c r="D7" s="335"/>
      <c r="E7" s="222"/>
      <c r="F7" s="52"/>
      <c r="N7" s="183"/>
      <c r="O7" s="97"/>
      <c r="P7" s="187"/>
      <c r="Q7" s="187"/>
      <c r="S7" s="183" t="s">
        <v>2</v>
      </c>
      <c r="T7" s="97"/>
      <c r="U7" s="97" t="s">
        <v>65</v>
      </c>
      <c r="V7" s="97"/>
      <c r="W7" s="39"/>
      <c r="X7" s="39"/>
    </row>
    <row r="8" spans="1:24" ht="24" customHeight="1" x14ac:dyDescent="0.3">
      <c r="B8" s="98" t="s">
        <v>212</v>
      </c>
      <c r="C8" s="32"/>
      <c r="D8" s="32"/>
      <c r="E8" s="52"/>
      <c r="F8" s="52"/>
      <c r="N8" s="184"/>
      <c r="O8" s="112"/>
      <c r="P8" s="184"/>
      <c r="Q8" s="184"/>
      <c r="R8" s="184"/>
      <c r="S8" s="329" t="s">
        <v>66</v>
      </c>
      <c r="T8" s="329"/>
      <c r="U8" s="329"/>
      <c r="V8" s="329"/>
      <c r="W8" s="329"/>
      <c r="X8" s="39"/>
    </row>
    <row r="9" spans="1:24" ht="22.5" customHeight="1" x14ac:dyDescent="0.3">
      <c r="B9" s="42" t="s">
        <v>62</v>
      </c>
      <c r="C9" s="32"/>
      <c r="D9" s="32"/>
      <c r="E9" s="52"/>
      <c r="F9" s="52"/>
      <c r="N9" s="102"/>
      <c r="O9" s="43"/>
      <c r="P9" s="43"/>
      <c r="Q9" s="43"/>
      <c r="R9" s="177"/>
      <c r="S9" s="102" t="s">
        <v>62</v>
      </c>
      <c r="T9" s="43"/>
      <c r="U9" s="43"/>
      <c r="V9" s="43"/>
      <c r="W9" s="39"/>
      <c r="X9" s="39"/>
    </row>
    <row r="10" spans="1:24" ht="21" customHeight="1" x14ac:dyDescent="0.3">
      <c r="C10" s="32"/>
      <c r="D10" s="32"/>
      <c r="E10" s="52"/>
      <c r="F10" s="52"/>
      <c r="O10" s="37"/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8" customHeight="1" x14ac:dyDescent="0.2">
      <c r="A11" s="331" t="s">
        <v>167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</row>
    <row r="12" spans="1:24" ht="18" customHeight="1" x14ac:dyDescent="0.3">
      <c r="A12" s="282" t="s">
        <v>166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</row>
    <row r="13" spans="1:24" ht="23.25" customHeight="1" x14ac:dyDescent="0.3">
      <c r="A13" s="332" t="s">
        <v>114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</row>
    <row r="14" spans="1:24" ht="22.5" customHeight="1" x14ac:dyDescent="0.2">
      <c r="A14" s="333" t="s">
        <v>149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</row>
    <row r="15" spans="1:24" ht="42.75" customHeight="1" x14ac:dyDescent="0.2">
      <c r="A15" s="314" t="s">
        <v>0</v>
      </c>
      <c r="B15" s="314" t="s">
        <v>1</v>
      </c>
      <c r="C15" s="311" t="s">
        <v>41</v>
      </c>
      <c r="D15" s="321" t="s">
        <v>34</v>
      </c>
      <c r="E15" s="323"/>
      <c r="F15" s="323"/>
      <c r="G15" s="323"/>
      <c r="H15" s="323"/>
      <c r="I15" s="323"/>
      <c r="J15" s="322"/>
      <c r="K15" s="318" t="s">
        <v>232</v>
      </c>
      <c r="L15" s="318" t="s">
        <v>234</v>
      </c>
      <c r="M15" s="311" t="s">
        <v>231</v>
      </c>
      <c r="N15" s="317" t="s">
        <v>35</v>
      </c>
      <c r="O15" s="317"/>
      <c r="P15" s="317" t="s">
        <v>229</v>
      </c>
      <c r="Q15" s="317"/>
      <c r="R15" s="317"/>
      <c r="S15" s="317"/>
      <c r="T15" s="311" t="s">
        <v>49</v>
      </c>
      <c r="U15" s="311" t="s">
        <v>36</v>
      </c>
      <c r="V15" s="311" t="s">
        <v>110</v>
      </c>
      <c r="W15" s="311" t="s">
        <v>233</v>
      </c>
      <c r="X15" s="311" t="s">
        <v>230</v>
      </c>
    </row>
    <row r="16" spans="1:24" ht="15.75" customHeight="1" x14ac:dyDescent="0.2">
      <c r="A16" s="315"/>
      <c r="B16" s="315"/>
      <c r="C16" s="312"/>
      <c r="D16" s="311" t="s">
        <v>30</v>
      </c>
      <c r="E16" s="334" t="s">
        <v>103</v>
      </c>
      <c r="F16" s="334"/>
      <c r="G16" s="334"/>
      <c r="H16" s="334"/>
      <c r="I16" s="334"/>
      <c r="J16" s="334"/>
      <c r="K16" s="319"/>
      <c r="L16" s="319"/>
      <c r="M16" s="312"/>
      <c r="N16" s="311" t="s">
        <v>172</v>
      </c>
      <c r="O16" s="311" t="s">
        <v>137</v>
      </c>
      <c r="P16" s="314" t="s">
        <v>3</v>
      </c>
      <c r="Q16" s="314" t="s">
        <v>4</v>
      </c>
      <c r="R16" s="314" t="s">
        <v>5</v>
      </c>
      <c r="S16" s="314" t="s">
        <v>6</v>
      </c>
      <c r="T16" s="312"/>
      <c r="U16" s="312"/>
      <c r="V16" s="312"/>
      <c r="W16" s="312"/>
      <c r="X16" s="312"/>
    </row>
    <row r="17" spans="1:31" ht="51" customHeight="1" x14ac:dyDescent="0.2">
      <c r="A17" s="315"/>
      <c r="B17" s="315"/>
      <c r="C17" s="312"/>
      <c r="D17" s="312"/>
      <c r="E17" s="324" t="s">
        <v>28</v>
      </c>
      <c r="F17" s="324" t="s">
        <v>25</v>
      </c>
      <c r="G17" s="324" t="s">
        <v>168</v>
      </c>
      <c r="H17" s="324" t="s">
        <v>169</v>
      </c>
      <c r="I17" s="321" t="s">
        <v>101</v>
      </c>
      <c r="J17" s="322"/>
      <c r="K17" s="319"/>
      <c r="L17" s="319"/>
      <c r="M17" s="312"/>
      <c r="N17" s="312"/>
      <c r="O17" s="312"/>
      <c r="P17" s="315"/>
      <c r="Q17" s="315"/>
      <c r="R17" s="315"/>
      <c r="S17" s="315"/>
      <c r="T17" s="312"/>
      <c r="U17" s="312"/>
      <c r="V17" s="312"/>
      <c r="W17" s="312"/>
      <c r="X17" s="312"/>
      <c r="Y17" s="17"/>
      <c r="AD17" s="15"/>
      <c r="AE17" s="15"/>
    </row>
    <row r="18" spans="1:31" ht="107.25" customHeight="1" x14ac:dyDescent="0.2">
      <c r="A18" s="316"/>
      <c r="B18" s="316"/>
      <c r="C18" s="313"/>
      <c r="D18" s="313"/>
      <c r="E18" s="324"/>
      <c r="F18" s="324"/>
      <c r="G18" s="324"/>
      <c r="H18" s="324"/>
      <c r="I18" s="168" t="s">
        <v>26</v>
      </c>
      <c r="J18" s="168" t="s">
        <v>27</v>
      </c>
      <c r="K18" s="320"/>
      <c r="L18" s="320"/>
      <c r="M18" s="313"/>
      <c r="N18" s="313"/>
      <c r="O18" s="313"/>
      <c r="P18" s="316"/>
      <c r="Q18" s="316"/>
      <c r="R18" s="316"/>
      <c r="S18" s="316"/>
      <c r="T18" s="313"/>
      <c r="U18" s="313"/>
      <c r="V18" s="313"/>
      <c r="W18" s="313"/>
      <c r="X18" s="313"/>
      <c r="Y18" s="17"/>
      <c r="Z18" s="310"/>
      <c r="AA18" s="310"/>
      <c r="AB18" s="310"/>
      <c r="AC18" s="310"/>
      <c r="AD18" s="310"/>
      <c r="AE18" s="15"/>
    </row>
    <row r="19" spans="1:31" s="20" customFormat="1" ht="13.5" customHeight="1" x14ac:dyDescent="0.2">
      <c r="A19" s="130">
        <v>1</v>
      </c>
      <c r="B19" s="130">
        <v>2</v>
      </c>
      <c r="C19" s="130">
        <v>3</v>
      </c>
      <c r="D19" s="130">
        <v>4</v>
      </c>
      <c r="E19" s="130">
        <v>5</v>
      </c>
      <c r="F19" s="130">
        <v>6</v>
      </c>
      <c r="G19" s="53">
        <v>7</v>
      </c>
      <c r="H19" s="130">
        <v>8</v>
      </c>
      <c r="I19" s="130">
        <v>9</v>
      </c>
      <c r="J19" s="130">
        <v>10</v>
      </c>
      <c r="K19" s="1">
        <v>11</v>
      </c>
      <c r="L19" s="1">
        <v>12</v>
      </c>
      <c r="M19" s="1">
        <v>13</v>
      </c>
      <c r="N19" s="173">
        <v>14</v>
      </c>
      <c r="O19" s="129">
        <v>15</v>
      </c>
      <c r="P19" s="180">
        <v>16</v>
      </c>
      <c r="Q19" s="180">
        <v>17</v>
      </c>
      <c r="R19" s="180">
        <v>18</v>
      </c>
      <c r="S19" s="180">
        <v>19</v>
      </c>
      <c r="T19" s="129">
        <v>20</v>
      </c>
      <c r="U19" s="129">
        <v>21</v>
      </c>
      <c r="V19" s="129">
        <v>22</v>
      </c>
      <c r="W19" s="129">
        <v>23</v>
      </c>
      <c r="X19" s="129">
        <v>24</v>
      </c>
      <c r="Y19" s="18"/>
      <c r="Z19" s="310"/>
      <c r="AA19" s="310"/>
      <c r="AB19" s="310"/>
      <c r="AC19" s="310"/>
      <c r="AD19" s="310"/>
      <c r="AE19" s="19"/>
    </row>
    <row r="20" spans="1:31" ht="16.5" customHeight="1" x14ac:dyDescent="0.2">
      <c r="A20" s="130" t="s">
        <v>130</v>
      </c>
      <c r="B20" s="296" t="s">
        <v>183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8"/>
      <c r="Y20" s="21"/>
      <c r="Z20" s="310"/>
      <c r="AA20" s="310"/>
      <c r="AB20" s="310"/>
      <c r="AC20" s="310"/>
      <c r="AD20" s="310"/>
      <c r="AE20" s="15"/>
    </row>
    <row r="21" spans="1:31" ht="18" customHeight="1" x14ac:dyDescent="0.2">
      <c r="A21" s="75" t="s">
        <v>7</v>
      </c>
      <c r="B21" s="293" t="s">
        <v>170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5"/>
      <c r="Y21" s="22"/>
      <c r="Z21" s="310"/>
      <c r="AA21" s="310"/>
      <c r="AB21" s="310"/>
      <c r="AC21" s="310"/>
      <c r="AD21" s="310"/>
      <c r="AE21" s="15"/>
    </row>
    <row r="22" spans="1:31" ht="14.25" customHeight="1" x14ac:dyDescent="0.2">
      <c r="A22" s="133" t="s">
        <v>8</v>
      </c>
      <c r="B22" s="290" t="s">
        <v>68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2"/>
      <c r="Y22" s="22"/>
      <c r="Z22" s="25"/>
      <c r="AA22" s="25"/>
      <c r="AD22" s="15"/>
      <c r="AE22" s="15"/>
    </row>
    <row r="23" spans="1:31" ht="29.25" customHeight="1" x14ac:dyDescent="0.2">
      <c r="A23" s="133" t="str">
        <f>'4'!A23</f>
        <v>1.1.1.1</v>
      </c>
      <c r="B23" s="191" t="str">
        <f>'4'!B23</f>
        <v xml:space="preserve">Реконструкція котельні на вул. 8-го Березня, 3 (заміна підігрівачів ситеми ГВП) </v>
      </c>
      <c r="C23" s="73" t="str">
        <f>'4'!C23</f>
        <v>1 шт</v>
      </c>
      <c r="D23" s="73">
        <f>'4'!D23</f>
        <v>478.62</v>
      </c>
      <c r="E23" s="190" t="s">
        <v>22</v>
      </c>
      <c r="F23" s="190" t="s">
        <v>22</v>
      </c>
      <c r="G23" s="190" t="s">
        <v>22</v>
      </c>
      <c r="H23" s="190" t="s">
        <v>22</v>
      </c>
      <c r="I23" s="190" t="s">
        <v>22</v>
      </c>
      <c r="J23" s="190" t="s">
        <v>22</v>
      </c>
      <c r="K23" s="190" t="s">
        <v>22</v>
      </c>
      <c r="L23" s="190" t="s">
        <v>22</v>
      </c>
      <c r="M23" s="190" t="s">
        <v>22</v>
      </c>
      <c r="N23" s="86">
        <f>'4'!K23</f>
        <v>478.62</v>
      </c>
      <c r="O23" s="86">
        <f>'4'!L23</f>
        <v>0</v>
      </c>
      <c r="P23" s="86">
        <v>0</v>
      </c>
      <c r="Q23" s="86">
        <v>0</v>
      </c>
      <c r="R23" s="86">
        <f>D23</f>
        <v>478.62</v>
      </c>
      <c r="S23" s="86">
        <v>0</v>
      </c>
      <c r="T23" s="73" t="s">
        <v>121</v>
      </c>
      <c r="U23" s="73" t="s">
        <v>121</v>
      </c>
      <c r="V23" s="73" t="s">
        <v>121</v>
      </c>
      <c r="W23" s="73" t="s">
        <v>121</v>
      </c>
      <c r="X23" s="73" t="s">
        <v>121</v>
      </c>
      <c r="Y23" s="25"/>
      <c r="Z23" s="25"/>
      <c r="AA23" s="25"/>
      <c r="AD23" s="15"/>
      <c r="AE23" s="15"/>
    </row>
    <row r="24" spans="1:31" ht="28.5" customHeight="1" x14ac:dyDescent="0.2">
      <c r="A24" s="133" t="str">
        <f>'4'!A24</f>
        <v>1.1.1.2</v>
      </c>
      <c r="B24" s="191" t="str">
        <f>'4'!B24</f>
        <v xml:space="preserve">Реконструкція котельні на вул. Ковельська, 68б (заміна підігрівачів ситеми ГВП) </v>
      </c>
      <c r="C24" s="73" t="str">
        <f>'4'!C24</f>
        <v>1 шт</v>
      </c>
      <c r="D24" s="73">
        <f>'4'!D24</f>
        <v>162.66999999999999</v>
      </c>
      <c r="E24" s="207" t="s">
        <v>22</v>
      </c>
      <c r="F24" s="207" t="s">
        <v>22</v>
      </c>
      <c r="G24" s="207" t="s">
        <v>22</v>
      </c>
      <c r="H24" s="207" t="s">
        <v>22</v>
      </c>
      <c r="I24" s="207" t="s">
        <v>22</v>
      </c>
      <c r="J24" s="207" t="s">
        <v>22</v>
      </c>
      <c r="K24" s="207" t="s">
        <v>22</v>
      </c>
      <c r="L24" s="207" t="s">
        <v>22</v>
      </c>
      <c r="M24" s="207" t="s">
        <v>22</v>
      </c>
      <c r="N24" s="86">
        <f>'4'!K24</f>
        <v>162.66999999999999</v>
      </c>
      <c r="O24" s="86">
        <f>'4'!L24</f>
        <v>0</v>
      </c>
      <c r="P24" s="86">
        <v>0</v>
      </c>
      <c r="Q24" s="86">
        <v>0</v>
      </c>
      <c r="R24" s="86">
        <f t="shared" ref="R24:R26" si="0">D24</f>
        <v>162.66999999999999</v>
      </c>
      <c r="S24" s="86">
        <v>0</v>
      </c>
      <c r="T24" s="73" t="s">
        <v>121</v>
      </c>
      <c r="U24" s="73" t="s">
        <v>121</v>
      </c>
      <c r="V24" s="73" t="s">
        <v>121</v>
      </c>
      <c r="W24" s="73" t="s">
        <v>121</v>
      </c>
      <c r="X24" s="73" t="s">
        <v>121</v>
      </c>
      <c r="Y24" s="25"/>
      <c r="Z24" s="25"/>
      <c r="AA24" s="25"/>
      <c r="AD24" s="15"/>
      <c r="AE24" s="15"/>
    </row>
    <row r="25" spans="1:31" ht="27.75" customHeight="1" x14ac:dyDescent="0.2">
      <c r="A25" s="133" t="str">
        <f>'4'!A25</f>
        <v>1.1.1.3</v>
      </c>
      <c r="B25" s="191" t="str">
        <f>'4'!B25</f>
        <v xml:space="preserve">Реконструкція котельні на вул. Вороніхіна, 15б (заміна підігрівачів ситеми ГВП) </v>
      </c>
      <c r="C25" s="73" t="str">
        <f>'4'!C25</f>
        <v>1 шт</v>
      </c>
      <c r="D25" s="73">
        <f>'4'!D25</f>
        <v>574.96</v>
      </c>
      <c r="E25" s="207" t="s">
        <v>22</v>
      </c>
      <c r="F25" s="207" t="s">
        <v>22</v>
      </c>
      <c r="G25" s="207" t="s">
        <v>22</v>
      </c>
      <c r="H25" s="207" t="s">
        <v>22</v>
      </c>
      <c r="I25" s="207" t="s">
        <v>22</v>
      </c>
      <c r="J25" s="207" t="s">
        <v>22</v>
      </c>
      <c r="K25" s="207" t="s">
        <v>22</v>
      </c>
      <c r="L25" s="207" t="s">
        <v>22</v>
      </c>
      <c r="M25" s="207" t="s">
        <v>22</v>
      </c>
      <c r="N25" s="86">
        <f>'4'!K25</f>
        <v>574.96</v>
      </c>
      <c r="O25" s="86">
        <f>'4'!L25</f>
        <v>0</v>
      </c>
      <c r="P25" s="86">
        <v>0</v>
      </c>
      <c r="Q25" s="86">
        <v>0</v>
      </c>
      <c r="R25" s="86">
        <f t="shared" si="0"/>
        <v>574.96</v>
      </c>
      <c r="S25" s="86">
        <v>0</v>
      </c>
      <c r="T25" s="73" t="s">
        <v>121</v>
      </c>
      <c r="U25" s="73" t="s">
        <v>121</v>
      </c>
      <c r="V25" s="73" t="s">
        <v>121</v>
      </c>
      <c r="W25" s="73" t="s">
        <v>121</v>
      </c>
      <c r="X25" s="73" t="s">
        <v>121</v>
      </c>
      <c r="Y25" s="25"/>
      <c r="Z25" s="25"/>
      <c r="AA25" s="25"/>
      <c r="AD25" s="15"/>
      <c r="AE25" s="15"/>
    </row>
    <row r="26" spans="1:31" ht="38.25" x14ac:dyDescent="0.2">
      <c r="A26" s="133" t="str">
        <f>'4'!A26</f>
        <v>1.1.1.4</v>
      </c>
      <c r="B26" s="191" t="str">
        <f>'4'!B26</f>
        <v xml:space="preserve">Реконструкція котельні на вул. Новочерченська, 1а (заміна підігрівачів ситеми ГВП) </v>
      </c>
      <c r="C26" s="73" t="str">
        <f>'4'!C26</f>
        <v>1 шт</v>
      </c>
      <c r="D26" s="73">
        <f>'4'!D26</f>
        <v>76.86</v>
      </c>
      <c r="E26" s="207" t="s">
        <v>22</v>
      </c>
      <c r="F26" s="207" t="s">
        <v>22</v>
      </c>
      <c r="G26" s="207" t="s">
        <v>22</v>
      </c>
      <c r="H26" s="207" t="s">
        <v>22</v>
      </c>
      <c r="I26" s="207" t="s">
        <v>22</v>
      </c>
      <c r="J26" s="207" t="s">
        <v>22</v>
      </c>
      <c r="K26" s="207" t="s">
        <v>22</v>
      </c>
      <c r="L26" s="207" t="s">
        <v>22</v>
      </c>
      <c r="M26" s="207" t="s">
        <v>22</v>
      </c>
      <c r="N26" s="86">
        <f>'4'!K26</f>
        <v>76.86</v>
      </c>
      <c r="O26" s="86">
        <f>'4'!L26</f>
        <v>0</v>
      </c>
      <c r="P26" s="86">
        <v>0</v>
      </c>
      <c r="Q26" s="86">
        <v>0</v>
      </c>
      <c r="R26" s="86">
        <f t="shared" si="0"/>
        <v>76.86</v>
      </c>
      <c r="S26" s="86">
        <v>0</v>
      </c>
      <c r="T26" s="73" t="s">
        <v>121</v>
      </c>
      <c r="U26" s="73" t="s">
        <v>121</v>
      </c>
      <c r="V26" s="73" t="s">
        <v>121</v>
      </c>
      <c r="W26" s="73" t="s">
        <v>121</v>
      </c>
      <c r="X26" s="73" t="s">
        <v>121</v>
      </c>
      <c r="Y26" s="25"/>
      <c r="Z26" s="25"/>
      <c r="AA26" s="25"/>
      <c r="AD26" s="15"/>
      <c r="AE26" s="15"/>
    </row>
    <row r="27" spans="1:31" ht="15" customHeight="1" x14ac:dyDescent="0.2">
      <c r="A27" s="287" t="s">
        <v>67</v>
      </c>
      <c r="B27" s="288"/>
      <c r="C27" s="289"/>
      <c r="D27" s="84">
        <f>SUM(D23:D26)</f>
        <v>1293.1099999999999</v>
      </c>
      <c r="E27" s="84" t="s">
        <v>48</v>
      </c>
      <c r="F27" s="87" t="s">
        <v>48</v>
      </c>
      <c r="G27" s="74" t="s">
        <v>121</v>
      </c>
      <c r="H27" s="74" t="s">
        <v>121</v>
      </c>
      <c r="I27" s="74" t="s">
        <v>121</v>
      </c>
      <c r="J27" s="107" t="s">
        <v>121</v>
      </c>
      <c r="K27" s="74" t="s">
        <v>121</v>
      </c>
      <c r="L27" s="74" t="s">
        <v>121</v>
      </c>
      <c r="M27" s="84" t="s">
        <v>121</v>
      </c>
      <c r="N27" s="84">
        <f t="shared" ref="N27:S27" si="1">SUM(N23:N26)</f>
        <v>1293.1099999999999</v>
      </c>
      <c r="O27" s="84">
        <f t="shared" si="1"/>
        <v>0</v>
      </c>
      <c r="P27" s="84">
        <f t="shared" si="1"/>
        <v>0</v>
      </c>
      <c r="Q27" s="84">
        <f t="shared" si="1"/>
        <v>0</v>
      </c>
      <c r="R27" s="84">
        <f t="shared" si="1"/>
        <v>1293.1099999999999</v>
      </c>
      <c r="S27" s="84">
        <f t="shared" si="1"/>
        <v>0</v>
      </c>
      <c r="T27" s="94" t="s">
        <v>121</v>
      </c>
      <c r="U27" s="128" t="s">
        <v>121</v>
      </c>
      <c r="V27" s="84" t="s">
        <v>121</v>
      </c>
      <c r="W27" s="84" t="s">
        <v>121</v>
      </c>
      <c r="X27" s="125" t="s">
        <v>121</v>
      </c>
      <c r="Y27" s="19"/>
      <c r="Z27" s="19"/>
      <c r="AA27" s="19"/>
    </row>
    <row r="28" spans="1:31" ht="15.75" customHeight="1" x14ac:dyDescent="0.2">
      <c r="A28" s="128" t="s">
        <v>47</v>
      </c>
      <c r="B28" s="290" t="s">
        <v>175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2"/>
      <c r="Y28" s="24"/>
      <c r="Z28" s="24"/>
      <c r="AA28" s="24"/>
    </row>
    <row r="29" spans="1:31" ht="17.25" customHeight="1" x14ac:dyDescent="0.2">
      <c r="A29" s="287" t="s">
        <v>71</v>
      </c>
      <c r="B29" s="288"/>
      <c r="C29" s="289"/>
      <c r="D29" s="87">
        <v>0</v>
      </c>
      <c r="E29" s="87" t="str">
        <f>'4'!E29</f>
        <v>х </v>
      </c>
      <c r="F29" s="87" t="str">
        <f>'4'!F29</f>
        <v>х </v>
      </c>
      <c r="G29" s="87" t="str">
        <f>'4'!G29</f>
        <v>-</v>
      </c>
      <c r="H29" s="87" t="str">
        <f>'4'!H29</f>
        <v>-</v>
      </c>
      <c r="I29" s="87" t="str">
        <f>'4'!I29</f>
        <v>-</v>
      </c>
      <c r="J29" s="87" t="str">
        <f>'4'!J29</f>
        <v>-</v>
      </c>
      <c r="K29" s="128" t="s">
        <v>121</v>
      </c>
      <c r="L29" s="128" t="s">
        <v>121</v>
      </c>
      <c r="M29" s="87" t="s">
        <v>121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128" t="s">
        <v>121</v>
      </c>
      <c r="U29" s="128" t="s">
        <v>121</v>
      </c>
      <c r="V29" s="128" t="s">
        <v>121</v>
      </c>
      <c r="W29" s="128" t="s">
        <v>121</v>
      </c>
      <c r="X29" s="87" t="s">
        <v>121</v>
      </c>
      <c r="Y29" s="19"/>
      <c r="Z29" s="19"/>
      <c r="AA29" s="19"/>
    </row>
    <row r="30" spans="1:31" ht="17.25" customHeight="1" x14ac:dyDescent="0.2">
      <c r="A30" s="75" t="s">
        <v>42</v>
      </c>
      <c r="B30" s="287" t="s">
        <v>70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9"/>
      <c r="Y30" s="24"/>
      <c r="Z30" s="24"/>
      <c r="AA30" s="24"/>
    </row>
    <row r="31" spans="1:31" ht="25.5" x14ac:dyDescent="0.2">
      <c r="A31" s="138" t="str">
        <f>'4'!A31</f>
        <v>1.1.3.1</v>
      </c>
      <c r="B31" s="191" t="str">
        <f>'4'!B31</f>
        <v>Капітальний ремонт покрівлі котельні в м. Луцьку на вул. Старицького, 6</v>
      </c>
      <c r="C31" s="73" t="str">
        <f>'4'!C31</f>
        <v>1 шт</v>
      </c>
      <c r="D31" s="73">
        <f>'4'!D31</f>
        <v>248.05</v>
      </c>
      <c r="E31" s="190" t="s">
        <v>22</v>
      </c>
      <c r="F31" s="190" t="s">
        <v>22</v>
      </c>
      <c r="G31" s="190" t="s">
        <v>22</v>
      </c>
      <c r="H31" s="190" t="s">
        <v>22</v>
      </c>
      <c r="I31" s="190" t="s">
        <v>22</v>
      </c>
      <c r="J31" s="190" t="s">
        <v>22</v>
      </c>
      <c r="K31" s="190" t="s">
        <v>22</v>
      </c>
      <c r="L31" s="190" t="s">
        <v>22</v>
      </c>
      <c r="M31" s="190" t="s">
        <v>22</v>
      </c>
      <c r="N31" s="86">
        <f>'4'!K31</f>
        <v>0</v>
      </c>
      <c r="O31" s="86">
        <f>'4'!L31</f>
        <v>248.05</v>
      </c>
      <c r="P31" s="87">
        <v>0</v>
      </c>
      <c r="Q31" s="87">
        <v>0</v>
      </c>
      <c r="R31" s="87">
        <v>0</v>
      </c>
      <c r="S31" s="87">
        <f>D31</f>
        <v>248.05</v>
      </c>
      <c r="T31" s="189" t="s">
        <v>121</v>
      </c>
      <c r="U31" s="189" t="s">
        <v>121</v>
      </c>
      <c r="V31" s="189" t="s">
        <v>121</v>
      </c>
      <c r="W31" s="189" t="s">
        <v>121</v>
      </c>
      <c r="X31" s="189" t="s">
        <v>121</v>
      </c>
      <c r="Y31" s="24"/>
      <c r="Z31" s="24"/>
      <c r="AA31" s="24"/>
    </row>
    <row r="32" spans="1:31" ht="25.5" x14ac:dyDescent="0.2">
      <c r="A32" s="138" t="str">
        <f>'4'!A32</f>
        <v>1.1.3.2</v>
      </c>
      <c r="B32" s="191" t="str">
        <f>'4'!B32</f>
        <v>Капітальний ремонт покрівлі котельні в м. Луцьку на вул. Арцеулова, 3а</v>
      </c>
      <c r="C32" s="73" t="str">
        <f>'4'!C32</f>
        <v>1 шт</v>
      </c>
      <c r="D32" s="73">
        <f>'4'!D32</f>
        <v>500.79</v>
      </c>
      <c r="E32" s="207" t="s">
        <v>22</v>
      </c>
      <c r="F32" s="207" t="s">
        <v>22</v>
      </c>
      <c r="G32" s="207" t="s">
        <v>22</v>
      </c>
      <c r="H32" s="207" t="s">
        <v>22</v>
      </c>
      <c r="I32" s="207" t="s">
        <v>22</v>
      </c>
      <c r="J32" s="207" t="s">
        <v>22</v>
      </c>
      <c r="K32" s="207" t="s">
        <v>22</v>
      </c>
      <c r="L32" s="207" t="s">
        <v>22</v>
      </c>
      <c r="M32" s="207" t="s">
        <v>22</v>
      </c>
      <c r="N32" s="86">
        <f>'4'!K32</f>
        <v>0</v>
      </c>
      <c r="O32" s="86">
        <f>'4'!L32</f>
        <v>500.79</v>
      </c>
      <c r="P32" s="87">
        <v>0</v>
      </c>
      <c r="Q32" s="87">
        <v>0</v>
      </c>
      <c r="R32" s="87">
        <f>D32</f>
        <v>500.79</v>
      </c>
      <c r="S32" s="87">
        <v>0</v>
      </c>
      <c r="T32" s="207" t="s">
        <v>121</v>
      </c>
      <c r="U32" s="207" t="s">
        <v>121</v>
      </c>
      <c r="V32" s="207" t="s">
        <v>121</v>
      </c>
      <c r="W32" s="207" t="s">
        <v>121</v>
      </c>
      <c r="X32" s="207" t="s">
        <v>121</v>
      </c>
      <c r="Y32" s="24"/>
      <c r="Z32" s="24"/>
      <c r="AA32" s="24"/>
    </row>
    <row r="33" spans="1:27" ht="25.5" x14ac:dyDescent="0.2">
      <c r="A33" s="138" t="str">
        <f>'4'!A33</f>
        <v>1.1.3.3</v>
      </c>
      <c r="B33" s="191" t="str">
        <f>'4'!B33</f>
        <v>Капітальний ремонт покрівлі котельні в м. Луцьку на вул. Володимирська, 100б</v>
      </c>
      <c r="C33" s="73" t="str">
        <f>'4'!C33</f>
        <v>1 шт</v>
      </c>
      <c r="D33" s="73">
        <f>'4'!D33</f>
        <v>475.41</v>
      </c>
      <c r="E33" s="207" t="s">
        <v>22</v>
      </c>
      <c r="F33" s="207" t="s">
        <v>22</v>
      </c>
      <c r="G33" s="207" t="s">
        <v>22</v>
      </c>
      <c r="H33" s="207" t="s">
        <v>22</v>
      </c>
      <c r="I33" s="207" t="s">
        <v>22</v>
      </c>
      <c r="J33" s="207" t="s">
        <v>22</v>
      </c>
      <c r="K33" s="207" t="s">
        <v>22</v>
      </c>
      <c r="L33" s="207" t="s">
        <v>22</v>
      </c>
      <c r="M33" s="207" t="s">
        <v>22</v>
      </c>
      <c r="N33" s="86">
        <f>'4'!K33</f>
        <v>0</v>
      </c>
      <c r="O33" s="86">
        <f>'4'!L33</f>
        <v>475.41</v>
      </c>
      <c r="P33" s="87">
        <v>0</v>
      </c>
      <c r="Q33" s="87">
        <v>0</v>
      </c>
      <c r="R33" s="87">
        <f t="shared" ref="R33:R35" si="2">D33</f>
        <v>475.41</v>
      </c>
      <c r="S33" s="87">
        <v>0</v>
      </c>
      <c r="T33" s="207" t="s">
        <v>121</v>
      </c>
      <c r="U33" s="207" t="s">
        <v>121</v>
      </c>
      <c r="V33" s="207" t="s">
        <v>121</v>
      </c>
      <c r="W33" s="207" t="s">
        <v>121</v>
      </c>
      <c r="X33" s="207" t="s">
        <v>121</v>
      </c>
      <c r="Y33" s="24"/>
      <c r="Z33" s="24"/>
      <c r="AA33" s="24"/>
    </row>
    <row r="34" spans="1:27" ht="25.5" x14ac:dyDescent="0.2">
      <c r="A34" s="138" t="str">
        <f>'4'!A34</f>
        <v>1.1.3.4</v>
      </c>
      <c r="B34" s="191" t="str">
        <f>'4'!B34</f>
        <v>Капітальний ремонт покрівлі котельні в м. Луцьку на вул. Боженка, 32</v>
      </c>
      <c r="C34" s="73" t="str">
        <f>'4'!C34</f>
        <v>1 шт</v>
      </c>
      <c r="D34" s="73">
        <f>'4'!D34</f>
        <v>1255.07</v>
      </c>
      <c r="E34" s="207" t="s">
        <v>22</v>
      </c>
      <c r="F34" s="207" t="s">
        <v>22</v>
      </c>
      <c r="G34" s="207" t="s">
        <v>22</v>
      </c>
      <c r="H34" s="207" t="s">
        <v>22</v>
      </c>
      <c r="I34" s="207" t="s">
        <v>22</v>
      </c>
      <c r="J34" s="207" t="s">
        <v>22</v>
      </c>
      <c r="K34" s="207" t="s">
        <v>22</v>
      </c>
      <c r="L34" s="207" t="s">
        <v>22</v>
      </c>
      <c r="M34" s="207" t="s">
        <v>22</v>
      </c>
      <c r="N34" s="86">
        <f>'4'!K34</f>
        <v>0</v>
      </c>
      <c r="O34" s="86">
        <f>'4'!L34</f>
        <v>1255.07</v>
      </c>
      <c r="P34" s="87">
        <v>0</v>
      </c>
      <c r="Q34" s="87">
        <v>0</v>
      </c>
      <c r="R34" s="87">
        <f t="shared" si="2"/>
        <v>1255.07</v>
      </c>
      <c r="S34" s="87">
        <v>0</v>
      </c>
      <c r="T34" s="207" t="s">
        <v>121</v>
      </c>
      <c r="U34" s="207" t="s">
        <v>121</v>
      </c>
      <c r="V34" s="207" t="s">
        <v>121</v>
      </c>
      <c r="W34" s="207" t="s">
        <v>121</v>
      </c>
      <c r="X34" s="207" t="s">
        <v>121</v>
      </c>
      <c r="Y34" s="24"/>
      <c r="Z34" s="24"/>
      <c r="AA34" s="24"/>
    </row>
    <row r="35" spans="1:27" ht="25.5" x14ac:dyDescent="0.2">
      <c r="A35" s="138" t="str">
        <f>'4'!A35</f>
        <v>1.1.3.5</v>
      </c>
      <c r="B35" s="191" t="str">
        <f>'4'!B35</f>
        <v>Капітальний ремонт покрівлі котельні в м. Луцьку на просп. Відродження, 15б</v>
      </c>
      <c r="C35" s="73" t="str">
        <f>'4'!C35</f>
        <v>1 шт</v>
      </c>
      <c r="D35" s="73">
        <f>'4'!D35</f>
        <v>476.64</v>
      </c>
      <c r="E35" s="207" t="s">
        <v>22</v>
      </c>
      <c r="F35" s="207" t="s">
        <v>22</v>
      </c>
      <c r="G35" s="207" t="s">
        <v>22</v>
      </c>
      <c r="H35" s="207" t="s">
        <v>22</v>
      </c>
      <c r="I35" s="207" t="s">
        <v>22</v>
      </c>
      <c r="J35" s="207" t="s">
        <v>22</v>
      </c>
      <c r="K35" s="207" t="s">
        <v>22</v>
      </c>
      <c r="L35" s="207" t="s">
        <v>22</v>
      </c>
      <c r="M35" s="207" t="s">
        <v>22</v>
      </c>
      <c r="N35" s="86">
        <f>'4'!K35</f>
        <v>0</v>
      </c>
      <c r="O35" s="86">
        <f>'4'!L35</f>
        <v>476.64</v>
      </c>
      <c r="P35" s="87">
        <v>0</v>
      </c>
      <c r="Q35" s="87">
        <v>0</v>
      </c>
      <c r="R35" s="87">
        <f t="shared" si="2"/>
        <v>476.64</v>
      </c>
      <c r="S35" s="87">
        <v>0</v>
      </c>
      <c r="T35" s="207" t="s">
        <v>121</v>
      </c>
      <c r="U35" s="207" t="s">
        <v>121</v>
      </c>
      <c r="V35" s="207" t="s">
        <v>121</v>
      </c>
      <c r="W35" s="207" t="s">
        <v>121</v>
      </c>
      <c r="X35" s="207" t="s">
        <v>121</v>
      </c>
      <c r="Y35" s="24"/>
      <c r="Z35" s="24"/>
      <c r="AA35" s="24"/>
    </row>
    <row r="36" spans="1:27" ht="25.5" x14ac:dyDescent="0.2">
      <c r="A36" s="138" t="str">
        <f>'4'!A36</f>
        <v>1.1.3.6</v>
      </c>
      <c r="B36" s="191" t="str">
        <f>'4'!B36</f>
        <v>Капітальний ремонт покрівлі котельні в м. Луцьку на вул. Задворецькій, 13</v>
      </c>
      <c r="C36" s="73" t="str">
        <f>'4'!C36</f>
        <v>1 шт</v>
      </c>
      <c r="D36" s="73">
        <f>'4'!D36</f>
        <v>429.76</v>
      </c>
      <c r="E36" s="207" t="s">
        <v>22</v>
      </c>
      <c r="F36" s="207" t="s">
        <v>22</v>
      </c>
      <c r="G36" s="207" t="s">
        <v>22</v>
      </c>
      <c r="H36" s="207" t="s">
        <v>22</v>
      </c>
      <c r="I36" s="207" t="s">
        <v>22</v>
      </c>
      <c r="J36" s="207" t="s">
        <v>22</v>
      </c>
      <c r="K36" s="207" t="s">
        <v>22</v>
      </c>
      <c r="L36" s="207" t="s">
        <v>22</v>
      </c>
      <c r="M36" s="207" t="s">
        <v>22</v>
      </c>
      <c r="N36" s="86">
        <f>'4'!K36</f>
        <v>0</v>
      </c>
      <c r="O36" s="86">
        <f>'4'!L36</f>
        <v>429.76</v>
      </c>
      <c r="P36" s="87">
        <v>0</v>
      </c>
      <c r="Q36" s="87">
        <v>0</v>
      </c>
      <c r="R36" s="87">
        <v>0</v>
      </c>
      <c r="S36" s="87">
        <f>D36</f>
        <v>429.76</v>
      </c>
      <c r="T36" s="207" t="s">
        <v>121</v>
      </c>
      <c r="U36" s="207" t="s">
        <v>121</v>
      </c>
      <c r="V36" s="207" t="s">
        <v>121</v>
      </c>
      <c r="W36" s="207" t="s">
        <v>121</v>
      </c>
      <c r="X36" s="207" t="s">
        <v>121</v>
      </c>
      <c r="Y36" s="24"/>
      <c r="Z36" s="24"/>
      <c r="AA36" s="24"/>
    </row>
    <row r="37" spans="1:27" ht="25.5" x14ac:dyDescent="0.2">
      <c r="A37" s="138" t="str">
        <f>'4'!A37</f>
        <v>1.1.3.7</v>
      </c>
      <c r="B37" s="191" t="str">
        <f>'4'!B37</f>
        <v>Капітальний ремонт покрівлі котельні в м. Луцьку на вул. Вавилова, 6</v>
      </c>
      <c r="C37" s="73" t="str">
        <f>'4'!C37</f>
        <v>1 шт</v>
      </c>
      <c r="D37" s="73">
        <f>'4'!D37</f>
        <v>513.24</v>
      </c>
      <c r="E37" s="207" t="s">
        <v>22</v>
      </c>
      <c r="F37" s="207" t="s">
        <v>22</v>
      </c>
      <c r="G37" s="207" t="s">
        <v>22</v>
      </c>
      <c r="H37" s="207" t="s">
        <v>22</v>
      </c>
      <c r="I37" s="207" t="s">
        <v>22</v>
      </c>
      <c r="J37" s="207" t="s">
        <v>22</v>
      </c>
      <c r="K37" s="207" t="s">
        <v>22</v>
      </c>
      <c r="L37" s="207" t="s">
        <v>22</v>
      </c>
      <c r="M37" s="207" t="s">
        <v>22</v>
      </c>
      <c r="N37" s="86">
        <f>'4'!K37</f>
        <v>0</v>
      </c>
      <c r="O37" s="86">
        <f>'4'!L37</f>
        <v>513.24</v>
      </c>
      <c r="P37" s="87">
        <v>0</v>
      </c>
      <c r="Q37" s="87">
        <v>0</v>
      </c>
      <c r="R37" s="87">
        <v>0</v>
      </c>
      <c r="S37" s="87">
        <f t="shared" ref="S37:S38" si="3">D37</f>
        <v>513.24</v>
      </c>
      <c r="T37" s="207" t="s">
        <v>121</v>
      </c>
      <c r="U37" s="207" t="s">
        <v>121</v>
      </c>
      <c r="V37" s="207" t="s">
        <v>121</v>
      </c>
      <c r="W37" s="207" t="s">
        <v>121</v>
      </c>
      <c r="X37" s="207" t="s">
        <v>121</v>
      </c>
      <c r="Y37" s="24"/>
      <c r="Z37" s="24"/>
      <c r="AA37" s="24"/>
    </row>
    <row r="38" spans="1:27" ht="25.5" x14ac:dyDescent="0.2">
      <c r="A38" s="138" t="str">
        <f>'4'!A38</f>
        <v>1.1.3.8</v>
      </c>
      <c r="B38" s="191" t="str">
        <f>'4'!B38</f>
        <v>Капітальний ремонт покрівлі котельні в м. Луцьку на вул. Декабристів, 29</v>
      </c>
      <c r="C38" s="73" t="str">
        <f>'4'!C38</f>
        <v>1 шт</v>
      </c>
      <c r="D38" s="73">
        <f>'4'!D38</f>
        <v>375.5</v>
      </c>
      <c r="E38" s="207" t="s">
        <v>22</v>
      </c>
      <c r="F38" s="207" t="s">
        <v>22</v>
      </c>
      <c r="G38" s="207" t="s">
        <v>22</v>
      </c>
      <c r="H38" s="207" t="s">
        <v>22</v>
      </c>
      <c r="I38" s="207" t="s">
        <v>22</v>
      </c>
      <c r="J38" s="207" t="s">
        <v>22</v>
      </c>
      <c r="K38" s="207" t="s">
        <v>22</v>
      </c>
      <c r="L38" s="207" t="s">
        <v>22</v>
      </c>
      <c r="M38" s="207" t="s">
        <v>22</v>
      </c>
      <c r="N38" s="86">
        <f>'4'!K38</f>
        <v>0</v>
      </c>
      <c r="O38" s="86">
        <f>'4'!L38</f>
        <v>375.5</v>
      </c>
      <c r="P38" s="87">
        <v>0</v>
      </c>
      <c r="Q38" s="87">
        <v>0</v>
      </c>
      <c r="R38" s="87">
        <v>0</v>
      </c>
      <c r="S38" s="87">
        <f t="shared" si="3"/>
        <v>375.5</v>
      </c>
      <c r="T38" s="207" t="s">
        <v>121</v>
      </c>
      <c r="U38" s="207" t="s">
        <v>121</v>
      </c>
      <c r="V38" s="207" t="s">
        <v>121</v>
      </c>
      <c r="W38" s="207" t="s">
        <v>121</v>
      </c>
      <c r="X38" s="207" t="s">
        <v>121</v>
      </c>
      <c r="Y38" s="24"/>
      <c r="Z38" s="24"/>
      <c r="AA38" s="24"/>
    </row>
    <row r="39" spans="1:27" ht="25.5" x14ac:dyDescent="0.2">
      <c r="A39" s="138" t="str">
        <f>'4'!A39</f>
        <v>1.1.3.9</v>
      </c>
      <c r="B39" s="191" t="str">
        <f>'4'!B39</f>
        <v>Капітальний ремонт покрівлі котельні в м. Луцьку на вул. Загородній, 3а</v>
      </c>
      <c r="C39" s="73" t="str">
        <f>'4'!C39</f>
        <v>1 шт</v>
      </c>
      <c r="D39" s="73">
        <f>'4'!D39</f>
        <v>744.6</v>
      </c>
      <c r="E39" s="207" t="s">
        <v>22</v>
      </c>
      <c r="F39" s="207" t="s">
        <v>22</v>
      </c>
      <c r="G39" s="207" t="s">
        <v>22</v>
      </c>
      <c r="H39" s="207" t="s">
        <v>22</v>
      </c>
      <c r="I39" s="207" t="s">
        <v>22</v>
      </c>
      <c r="J39" s="207" t="s">
        <v>22</v>
      </c>
      <c r="K39" s="207" t="s">
        <v>22</v>
      </c>
      <c r="L39" s="207" t="s">
        <v>22</v>
      </c>
      <c r="M39" s="207" t="s">
        <v>22</v>
      </c>
      <c r="N39" s="86">
        <f>'4'!K39</f>
        <v>0</v>
      </c>
      <c r="O39" s="86">
        <f>'4'!L39</f>
        <v>744.6</v>
      </c>
      <c r="P39" s="87">
        <v>0</v>
      </c>
      <c r="Q39" s="87">
        <v>0</v>
      </c>
      <c r="R39" s="87">
        <f>D39</f>
        <v>744.6</v>
      </c>
      <c r="S39" s="87">
        <v>0</v>
      </c>
      <c r="T39" s="207" t="s">
        <v>121</v>
      </c>
      <c r="U39" s="207" t="s">
        <v>121</v>
      </c>
      <c r="V39" s="207" t="s">
        <v>121</v>
      </c>
      <c r="W39" s="207" t="s">
        <v>121</v>
      </c>
      <c r="X39" s="207" t="s">
        <v>121</v>
      </c>
      <c r="Y39" s="24"/>
      <c r="Z39" s="24"/>
      <c r="AA39" s="24"/>
    </row>
    <row r="40" spans="1:27" ht="25.5" x14ac:dyDescent="0.2">
      <c r="A40" s="138" t="str">
        <f>'4'!A40</f>
        <v>1.1.3.10</v>
      </c>
      <c r="B40" s="191" t="str">
        <f>'4'!B40</f>
        <v>Капітальний ремонт покрівлі котельні в м. Луцьку на вул. Вороніхіна, 15а</v>
      </c>
      <c r="C40" s="73" t="str">
        <f>'4'!C40</f>
        <v>1 шт</v>
      </c>
      <c r="D40" s="73">
        <f>'4'!D40</f>
        <v>438.71</v>
      </c>
      <c r="E40" s="207" t="s">
        <v>22</v>
      </c>
      <c r="F40" s="207" t="s">
        <v>22</v>
      </c>
      <c r="G40" s="207" t="s">
        <v>22</v>
      </c>
      <c r="H40" s="207" t="s">
        <v>22</v>
      </c>
      <c r="I40" s="207" t="s">
        <v>22</v>
      </c>
      <c r="J40" s="207" t="s">
        <v>22</v>
      </c>
      <c r="K40" s="207" t="s">
        <v>22</v>
      </c>
      <c r="L40" s="207" t="s">
        <v>22</v>
      </c>
      <c r="M40" s="207" t="s">
        <v>22</v>
      </c>
      <c r="N40" s="86">
        <f>'4'!K40</f>
        <v>0</v>
      </c>
      <c r="O40" s="86">
        <f>'4'!L40</f>
        <v>438.71</v>
      </c>
      <c r="P40" s="87">
        <v>0</v>
      </c>
      <c r="Q40" s="87">
        <v>0</v>
      </c>
      <c r="R40" s="87">
        <f t="shared" ref="R40:R42" si="4">D40</f>
        <v>438.71</v>
      </c>
      <c r="S40" s="87">
        <v>0</v>
      </c>
      <c r="T40" s="207" t="s">
        <v>121</v>
      </c>
      <c r="U40" s="207" t="s">
        <v>121</v>
      </c>
      <c r="V40" s="207" t="s">
        <v>121</v>
      </c>
      <c r="W40" s="207" t="s">
        <v>121</v>
      </c>
      <c r="X40" s="207" t="s">
        <v>121</v>
      </c>
      <c r="Y40" s="24"/>
      <c r="Z40" s="24"/>
      <c r="AA40" s="24"/>
    </row>
    <row r="41" spans="1:27" ht="25.5" x14ac:dyDescent="0.2">
      <c r="A41" s="138" t="str">
        <f>'4'!A41</f>
        <v>1.1.3.11</v>
      </c>
      <c r="B41" s="191" t="str">
        <f>'4'!B41</f>
        <v>Капітальний ремонт покрівлі котельні в м. Луцьку на вул. Потапова, 10</v>
      </c>
      <c r="C41" s="73" t="str">
        <f>'4'!C41</f>
        <v>1 шт</v>
      </c>
      <c r="D41" s="73">
        <f>'4'!D41</f>
        <v>344.69</v>
      </c>
      <c r="E41" s="207" t="s">
        <v>22</v>
      </c>
      <c r="F41" s="207" t="s">
        <v>22</v>
      </c>
      <c r="G41" s="207" t="s">
        <v>22</v>
      </c>
      <c r="H41" s="207" t="s">
        <v>22</v>
      </c>
      <c r="I41" s="207" t="s">
        <v>22</v>
      </c>
      <c r="J41" s="207" t="s">
        <v>22</v>
      </c>
      <c r="K41" s="207" t="s">
        <v>22</v>
      </c>
      <c r="L41" s="207" t="s">
        <v>22</v>
      </c>
      <c r="M41" s="207" t="s">
        <v>22</v>
      </c>
      <c r="N41" s="86">
        <f>'4'!K41</f>
        <v>0</v>
      </c>
      <c r="O41" s="86">
        <f>'4'!L41</f>
        <v>344.69</v>
      </c>
      <c r="P41" s="87">
        <v>0</v>
      </c>
      <c r="Q41" s="87">
        <v>0</v>
      </c>
      <c r="R41" s="87">
        <f t="shared" si="4"/>
        <v>344.69</v>
      </c>
      <c r="S41" s="87">
        <v>0</v>
      </c>
      <c r="T41" s="207" t="s">
        <v>121</v>
      </c>
      <c r="U41" s="207" t="s">
        <v>121</v>
      </c>
      <c r="V41" s="207" t="s">
        <v>121</v>
      </c>
      <c r="W41" s="207" t="s">
        <v>121</v>
      </c>
      <c r="X41" s="207" t="s">
        <v>121</v>
      </c>
      <c r="Y41" s="24"/>
      <c r="Z41" s="24"/>
      <c r="AA41" s="24"/>
    </row>
    <row r="42" spans="1:27" ht="25.5" x14ac:dyDescent="0.2">
      <c r="A42" s="138" t="str">
        <f>'4'!A42</f>
        <v>1.1.3.12</v>
      </c>
      <c r="B42" s="191" t="str">
        <f>'4'!B42</f>
        <v>Капітальний ремонт покрівлі котельні в м. Луцьку на вул. 8-го Березня, 3</v>
      </c>
      <c r="C42" s="73" t="str">
        <f>'4'!C42</f>
        <v>1 шт</v>
      </c>
      <c r="D42" s="73">
        <f>'4'!D42</f>
        <v>503.81</v>
      </c>
      <c r="E42" s="207" t="s">
        <v>22</v>
      </c>
      <c r="F42" s="207" t="s">
        <v>22</v>
      </c>
      <c r="G42" s="207" t="s">
        <v>22</v>
      </c>
      <c r="H42" s="207" t="s">
        <v>22</v>
      </c>
      <c r="I42" s="207" t="s">
        <v>22</v>
      </c>
      <c r="J42" s="207" t="s">
        <v>22</v>
      </c>
      <c r="K42" s="207" t="s">
        <v>22</v>
      </c>
      <c r="L42" s="207" t="s">
        <v>22</v>
      </c>
      <c r="M42" s="207" t="s">
        <v>22</v>
      </c>
      <c r="N42" s="86">
        <f>'4'!K42</f>
        <v>0</v>
      </c>
      <c r="O42" s="86">
        <f>'4'!L42</f>
        <v>503.81</v>
      </c>
      <c r="P42" s="87">
        <v>0</v>
      </c>
      <c r="Q42" s="87">
        <v>0</v>
      </c>
      <c r="R42" s="87">
        <f t="shared" si="4"/>
        <v>503.81</v>
      </c>
      <c r="S42" s="87">
        <v>0</v>
      </c>
      <c r="T42" s="207" t="s">
        <v>121</v>
      </c>
      <c r="U42" s="207" t="s">
        <v>121</v>
      </c>
      <c r="V42" s="207" t="s">
        <v>121</v>
      </c>
      <c r="W42" s="207" t="s">
        <v>121</v>
      </c>
      <c r="X42" s="207" t="s">
        <v>121</v>
      </c>
      <c r="Y42" s="24"/>
      <c r="Z42" s="24"/>
      <c r="AA42" s="24"/>
    </row>
    <row r="43" spans="1:27" ht="102" x14ac:dyDescent="0.2">
      <c r="A43" s="138" t="str">
        <f>'4'!A43</f>
        <v>1.1.3.13</v>
      </c>
      <c r="B43" s="191" t="str">
        <f>'4'!B43</f>
        <v>Виготовлення проєктно-кошторисної документації на "Капітальний ремонт котельні на вул. 8-го Березня, 3 в м. Луцьку, шляхом заміни існуючих застарілих пальникових пристроїв на пальникові пристрої СНТ та встановлення австоматики безпеки і регулювання котлів ТВГ-8 №1 та ТВГ-8 №2</v>
      </c>
      <c r="C43" s="73" t="str">
        <f>'4'!C43</f>
        <v>1 шт</v>
      </c>
      <c r="D43" s="86">
        <f>'4'!D43</f>
        <v>125</v>
      </c>
      <c r="E43" s="207" t="s">
        <v>22</v>
      </c>
      <c r="F43" s="207" t="s">
        <v>22</v>
      </c>
      <c r="G43" s="207" t="s">
        <v>22</v>
      </c>
      <c r="H43" s="207" t="s">
        <v>22</v>
      </c>
      <c r="I43" s="207" t="s">
        <v>22</v>
      </c>
      <c r="J43" s="207" t="s">
        <v>22</v>
      </c>
      <c r="K43" s="207" t="s">
        <v>22</v>
      </c>
      <c r="L43" s="207" t="s">
        <v>22</v>
      </c>
      <c r="M43" s="207" t="s">
        <v>22</v>
      </c>
      <c r="N43" s="86">
        <f>'4'!K43</f>
        <v>0</v>
      </c>
      <c r="O43" s="86">
        <f>'4'!L43</f>
        <v>125</v>
      </c>
      <c r="P43" s="87">
        <f>D43</f>
        <v>125</v>
      </c>
      <c r="Q43" s="87">
        <v>0</v>
      </c>
      <c r="R43" s="87">
        <v>0</v>
      </c>
      <c r="S43" s="87">
        <v>0</v>
      </c>
      <c r="T43" s="207" t="s">
        <v>121</v>
      </c>
      <c r="U43" s="207" t="s">
        <v>121</v>
      </c>
      <c r="V43" s="207" t="s">
        <v>121</v>
      </c>
      <c r="W43" s="207" t="s">
        <v>121</v>
      </c>
      <c r="X43" s="207" t="s">
        <v>121</v>
      </c>
      <c r="Y43" s="24"/>
      <c r="Z43" s="24"/>
      <c r="AA43" s="24"/>
    </row>
    <row r="44" spans="1:27" ht="102" x14ac:dyDescent="0.2">
      <c r="A44" s="138" t="str">
        <f>'4'!A44</f>
        <v>1.1.3.14</v>
      </c>
      <c r="B44" s="191" t="str">
        <f>'4'!B44</f>
        <v>Виготовлення проєктно-кошторисної документації на "Капітальний ремонт котельні на вул. Потапова, 10 в м. Луцьку, шляхом заміни існуючих застарілих пальникових пристроїв на пальникові пристрої СНТ та встановлення австоматики безпеки і регулювання котлів ТВГ-8 №1 та ТВГ-8 №2</v>
      </c>
      <c r="C44" s="73" t="str">
        <f>'4'!C44</f>
        <v>1 шт</v>
      </c>
      <c r="D44" s="86">
        <f>'4'!D44</f>
        <v>125</v>
      </c>
      <c r="E44" s="207" t="s">
        <v>22</v>
      </c>
      <c r="F44" s="207" t="s">
        <v>22</v>
      </c>
      <c r="G44" s="207" t="s">
        <v>22</v>
      </c>
      <c r="H44" s="207" t="s">
        <v>22</v>
      </c>
      <c r="I44" s="207" t="s">
        <v>22</v>
      </c>
      <c r="J44" s="207" t="s">
        <v>22</v>
      </c>
      <c r="K44" s="207" t="s">
        <v>22</v>
      </c>
      <c r="L44" s="207" t="s">
        <v>22</v>
      </c>
      <c r="M44" s="207" t="s">
        <v>22</v>
      </c>
      <c r="N44" s="86">
        <f>'4'!K44</f>
        <v>0</v>
      </c>
      <c r="O44" s="86">
        <f>'4'!L44</f>
        <v>125</v>
      </c>
      <c r="P44" s="87">
        <f>D44</f>
        <v>125</v>
      </c>
      <c r="Q44" s="87">
        <v>0</v>
      </c>
      <c r="R44" s="87">
        <v>0</v>
      </c>
      <c r="S44" s="87">
        <v>0</v>
      </c>
      <c r="T44" s="207" t="s">
        <v>121</v>
      </c>
      <c r="U44" s="207" t="s">
        <v>121</v>
      </c>
      <c r="V44" s="207" t="s">
        <v>121</v>
      </c>
      <c r="W44" s="207" t="s">
        <v>121</v>
      </c>
      <c r="X44" s="207" t="s">
        <v>121</v>
      </c>
      <c r="Y44" s="24"/>
      <c r="Z44" s="24"/>
      <c r="AA44" s="24"/>
    </row>
    <row r="45" spans="1:27" ht="15.75" customHeight="1" x14ac:dyDescent="0.2">
      <c r="A45" s="138" t="str">
        <f>'4'!A45</f>
        <v>1.1.3.15</v>
      </c>
      <c r="B45" s="191" t="str">
        <f>'4'!B45</f>
        <v>Придбання транспортних засобів</v>
      </c>
      <c r="C45" s="73" t="str">
        <f>'4'!C45</f>
        <v>2 шт</v>
      </c>
      <c r="D45" s="86">
        <f>'4'!D45</f>
        <v>1900</v>
      </c>
      <c r="E45" s="207" t="s">
        <v>22</v>
      </c>
      <c r="F45" s="207" t="s">
        <v>22</v>
      </c>
      <c r="G45" s="207" t="s">
        <v>22</v>
      </c>
      <c r="H45" s="207" t="s">
        <v>22</v>
      </c>
      <c r="I45" s="207" t="s">
        <v>22</v>
      </c>
      <c r="J45" s="207" t="s">
        <v>22</v>
      </c>
      <c r="K45" s="207" t="s">
        <v>22</v>
      </c>
      <c r="L45" s="207" t="s">
        <v>22</v>
      </c>
      <c r="M45" s="207" t="s">
        <v>22</v>
      </c>
      <c r="N45" s="86">
        <f>'4'!K45</f>
        <v>1900</v>
      </c>
      <c r="O45" s="86">
        <f>'4'!L45</f>
        <v>0</v>
      </c>
      <c r="P45" s="87">
        <v>0</v>
      </c>
      <c r="Q45" s="87">
        <f>D45</f>
        <v>1900</v>
      </c>
      <c r="R45" s="87">
        <v>0</v>
      </c>
      <c r="S45" s="87">
        <v>0</v>
      </c>
      <c r="T45" s="207" t="s">
        <v>121</v>
      </c>
      <c r="U45" s="207" t="s">
        <v>121</v>
      </c>
      <c r="V45" s="207" t="s">
        <v>121</v>
      </c>
      <c r="W45" s="207" t="s">
        <v>121</v>
      </c>
      <c r="X45" s="207" t="s">
        <v>121</v>
      </c>
      <c r="Y45" s="219"/>
      <c r="Z45" s="24"/>
      <c r="AA45" s="24"/>
    </row>
    <row r="46" spans="1:27" ht="16.5" customHeight="1" x14ac:dyDescent="0.2">
      <c r="A46" s="287" t="s">
        <v>72</v>
      </c>
      <c r="B46" s="288"/>
      <c r="C46" s="289"/>
      <c r="D46" s="87">
        <f>SUM(D31:D45)</f>
        <v>8456.27</v>
      </c>
      <c r="E46" s="190" t="s">
        <v>22</v>
      </c>
      <c r="F46" s="190" t="s">
        <v>22</v>
      </c>
      <c r="G46" s="190" t="s">
        <v>121</v>
      </c>
      <c r="H46" s="190" t="s">
        <v>121</v>
      </c>
      <c r="I46" s="190" t="s">
        <v>121</v>
      </c>
      <c r="J46" s="190" t="s">
        <v>121</v>
      </c>
      <c r="K46" s="190" t="s">
        <v>121</v>
      </c>
      <c r="L46" s="190" t="s">
        <v>121</v>
      </c>
      <c r="M46" s="87" t="s">
        <v>121</v>
      </c>
      <c r="N46" s="87">
        <f t="shared" ref="N46:S46" si="5">SUM(N31:N45)</f>
        <v>1900</v>
      </c>
      <c r="O46" s="87">
        <f t="shared" si="5"/>
        <v>6556.2699999999995</v>
      </c>
      <c r="P46" s="87">
        <f t="shared" si="5"/>
        <v>250</v>
      </c>
      <c r="Q46" s="87">
        <f t="shared" si="5"/>
        <v>1900</v>
      </c>
      <c r="R46" s="87">
        <f t="shared" si="5"/>
        <v>4739.72</v>
      </c>
      <c r="S46" s="87">
        <f t="shared" si="5"/>
        <v>1566.55</v>
      </c>
      <c r="T46" s="131" t="s">
        <v>121</v>
      </c>
      <c r="U46" s="131" t="s">
        <v>121</v>
      </c>
      <c r="V46" s="131" t="s">
        <v>121</v>
      </c>
      <c r="W46" s="131" t="s">
        <v>121</v>
      </c>
      <c r="X46" s="128" t="s">
        <v>121</v>
      </c>
      <c r="Y46" s="19"/>
      <c r="Z46" s="19"/>
      <c r="AA46" s="19"/>
    </row>
    <row r="47" spans="1:27" ht="15" customHeight="1" x14ac:dyDescent="0.2">
      <c r="A47" s="287" t="s">
        <v>73</v>
      </c>
      <c r="B47" s="288"/>
      <c r="C47" s="289"/>
      <c r="D47" s="87">
        <f>D27+D46+D29</f>
        <v>9749.380000000001</v>
      </c>
      <c r="E47" s="87" t="s">
        <v>48</v>
      </c>
      <c r="F47" s="87" t="s">
        <v>48</v>
      </c>
      <c r="G47" s="74" t="s">
        <v>121</v>
      </c>
      <c r="H47" s="74" t="s">
        <v>121</v>
      </c>
      <c r="I47" s="74" t="s">
        <v>121</v>
      </c>
      <c r="J47" s="107" t="str">
        <f>J27</f>
        <v>-</v>
      </c>
      <c r="K47" s="74" t="s">
        <v>121</v>
      </c>
      <c r="L47" s="74" t="s">
        <v>121</v>
      </c>
      <c r="M47" s="87" t="s">
        <v>121</v>
      </c>
      <c r="N47" s="87">
        <f t="shared" ref="N47:S47" si="6">N27+N46+N29</f>
        <v>3193.1099999999997</v>
      </c>
      <c r="O47" s="87">
        <f t="shared" si="6"/>
        <v>6556.2699999999995</v>
      </c>
      <c r="P47" s="87">
        <f t="shared" si="6"/>
        <v>250</v>
      </c>
      <c r="Q47" s="87">
        <f t="shared" si="6"/>
        <v>1900</v>
      </c>
      <c r="R47" s="87">
        <f t="shared" si="6"/>
        <v>6032.83</v>
      </c>
      <c r="S47" s="87">
        <f t="shared" si="6"/>
        <v>1566.55</v>
      </c>
      <c r="T47" s="104" t="str">
        <f>T27</f>
        <v>-</v>
      </c>
      <c r="U47" s="131" t="s">
        <v>121</v>
      </c>
      <c r="V47" s="131" t="str">
        <f>V27</f>
        <v>-</v>
      </c>
      <c r="W47" s="131" t="str">
        <f>W27</f>
        <v>-</v>
      </c>
      <c r="X47" s="128" t="str">
        <f>X27</f>
        <v>-</v>
      </c>
      <c r="Y47" s="19"/>
      <c r="Z47" s="19"/>
      <c r="AA47" s="19"/>
    </row>
    <row r="48" spans="1:27" ht="17.45" hidden="1" customHeight="1" x14ac:dyDescent="0.2">
      <c r="A48" s="75" t="s">
        <v>53</v>
      </c>
      <c r="B48" s="299" t="s">
        <v>112</v>
      </c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1"/>
      <c r="Y48" s="24"/>
      <c r="Z48" s="24"/>
      <c r="AA48" s="24"/>
    </row>
    <row r="49" spans="1:27" ht="16.899999999999999" hidden="1" customHeight="1" x14ac:dyDescent="0.2">
      <c r="A49" s="59" t="s">
        <v>10</v>
      </c>
      <c r="B49" s="290" t="s">
        <v>68</v>
      </c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2"/>
    </row>
    <row r="50" spans="1:27" hidden="1" x14ac:dyDescent="0.2">
      <c r="A50" s="129"/>
      <c r="B50" s="129"/>
      <c r="C50" s="129"/>
      <c r="D50" s="129"/>
      <c r="E50" s="74" t="s">
        <v>22</v>
      </c>
      <c r="F50" s="74" t="s">
        <v>22</v>
      </c>
      <c r="G50" s="74" t="s">
        <v>22</v>
      </c>
      <c r="H50" s="74" t="s">
        <v>22</v>
      </c>
      <c r="I50" s="74" t="s">
        <v>22</v>
      </c>
      <c r="J50" s="74" t="s">
        <v>22</v>
      </c>
      <c r="K50" s="74" t="s">
        <v>22</v>
      </c>
      <c r="L50" s="74" t="s">
        <v>22</v>
      </c>
      <c r="M50" s="74" t="s">
        <v>22</v>
      </c>
      <c r="N50" s="173"/>
      <c r="O50" s="129"/>
      <c r="P50" s="180"/>
      <c r="Q50" s="180"/>
      <c r="R50" s="180"/>
      <c r="S50" s="180"/>
      <c r="T50" s="129"/>
      <c r="U50" s="129"/>
      <c r="V50" s="129"/>
      <c r="W50" s="129"/>
      <c r="X50" s="129"/>
      <c r="Y50" s="23"/>
      <c r="Z50" s="23"/>
      <c r="AA50" s="23"/>
    </row>
    <row r="51" spans="1:27" ht="12.75" hidden="1" customHeight="1" x14ac:dyDescent="0.2">
      <c r="A51" s="287" t="s">
        <v>74</v>
      </c>
      <c r="B51" s="288"/>
      <c r="C51" s="289"/>
      <c r="D51" s="128"/>
      <c r="E51" s="128" t="s">
        <v>22</v>
      </c>
      <c r="F51" s="128" t="s">
        <v>22</v>
      </c>
      <c r="G51" s="128"/>
      <c r="H51" s="128"/>
      <c r="I51" s="128"/>
      <c r="J51" s="128"/>
      <c r="K51" s="128"/>
      <c r="L51" s="128"/>
      <c r="M51" s="128"/>
      <c r="N51" s="172"/>
      <c r="O51" s="128"/>
      <c r="P51" s="179"/>
      <c r="Q51" s="179"/>
      <c r="R51" s="179"/>
      <c r="S51" s="179"/>
      <c r="T51" s="128"/>
      <c r="U51" s="128"/>
      <c r="V51" s="128"/>
      <c r="W51" s="128"/>
      <c r="X51" s="128"/>
      <c r="Y51" s="19"/>
      <c r="Z51" s="19"/>
      <c r="AA51" s="19"/>
    </row>
    <row r="52" spans="1:27" ht="13.5" hidden="1" customHeight="1" x14ac:dyDescent="0.2">
      <c r="A52" s="132" t="s">
        <v>11</v>
      </c>
      <c r="B52" s="290" t="s">
        <v>111</v>
      </c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2"/>
    </row>
    <row r="53" spans="1:27" hidden="1" x14ac:dyDescent="0.2">
      <c r="A53" s="129"/>
      <c r="B53" s="129"/>
      <c r="C53" s="129"/>
      <c r="D53" s="129"/>
      <c r="E53" s="74" t="s">
        <v>22</v>
      </c>
      <c r="F53" s="74" t="s">
        <v>22</v>
      </c>
      <c r="G53" s="74" t="s">
        <v>22</v>
      </c>
      <c r="H53" s="74" t="s">
        <v>22</v>
      </c>
      <c r="I53" s="74" t="s">
        <v>22</v>
      </c>
      <c r="J53" s="74" t="s">
        <v>22</v>
      </c>
      <c r="K53" s="74" t="s">
        <v>22</v>
      </c>
      <c r="L53" s="74" t="s">
        <v>22</v>
      </c>
      <c r="M53" s="74" t="s">
        <v>22</v>
      </c>
      <c r="N53" s="173"/>
      <c r="O53" s="129"/>
      <c r="P53" s="180"/>
      <c r="Q53" s="180"/>
      <c r="R53" s="180"/>
      <c r="S53" s="180"/>
      <c r="T53" s="129"/>
      <c r="U53" s="129"/>
      <c r="V53" s="129"/>
      <c r="W53" s="129"/>
      <c r="X53" s="129"/>
      <c r="Y53" s="23"/>
      <c r="Z53" s="23"/>
      <c r="AA53" s="23"/>
    </row>
    <row r="54" spans="1:27" ht="10.5" hidden="1" customHeight="1" x14ac:dyDescent="0.2">
      <c r="A54" s="287" t="s">
        <v>75</v>
      </c>
      <c r="B54" s="288"/>
      <c r="C54" s="289"/>
      <c r="D54" s="128"/>
      <c r="E54" s="128" t="s">
        <v>22</v>
      </c>
      <c r="F54" s="128" t="s">
        <v>22</v>
      </c>
      <c r="G54" s="128"/>
      <c r="H54" s="128"/>
      <c r="I54" s="128"/>
      <c r="J54" s="128"/>
      <c r="K54" s="128"/>
      <c r="L54" s="128"/>
      <c r="M54" s="128"/>
      <c r="N54" s="172"/>
      <c r="O54" s="128"/>
      <c r="P54" s="179"/>
      <c r="Q54" s="179"/>
      <c r="R54" s="179"/>
      <c r="S54" s="179"/>
      <c r="T54" s="128"/>
      <c r="U54" s="128"/>
      <c r="V54" s="128"/>
      <c r="W54" s="128"/>
      <c r="X54" s="128"/>
      <c r="Y54" s="19"/>
      <c r="Z54" s="19"/>
      <c r="AA54" s="19"/>
    </row>
    <row r="55" spans="1:27" ht="15" hidden="1" customHeight="1" x14ac:dyDescent="0.2">
      <c r="A55" s="128" t="s">
        <v>37</v>
      </c>
      <c r="B55" s="290" t="s">
        <v>80</v>
      </c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2"/>
    </row>
    <row r="56" spans="1:27" hidden="1" x14ac:dyDescent="0.2">
      <c r="A56" s="129"/>
      <c r="B56" s="129"/>
      <c r="C56" s="129"/>
      <c r="D56" s="129"/>
      <c r="E56" s="74" t="s">
        <v>22</v>
      </c>
      <c r="F56" s="74" t="s">
        <v>22</v>
      </c>
      <c r="G56" s="74" t="s">
        <v>22</v>
      </c>
      <c r="H56" s="74" t="s">
        <v>22</v>
      </c>
      <c r="I56" s="74" t="s">
        <v>22</v>
      </c>
      <c r="J56" s="74" t="s">
        <v>22</v>
      </c>
      <c r="K56" s="74" t="s">
        <v>22</v>
      </c>
      <c r="L56" s="74" t="s">
        <v>22</v>
      </c>
      <c r="M56" s="74" t="s">
        <v>22</v>
      </c>
      <c r="N56" s="173"/>
      <c r="O56" s="129"/>
      <c r="P56" s="180"/>
      <c r="Q56" s="180"/>
      <c r="R56" s="180"/>
      <c r="S56" s="180"/>
      <c r="T56" s="129"/>
      <c r="U56" s="129"/>
      <c r="V56" s="129"/>
      <c r="W56" s="129"/>
      <c r="X56" s="129"/>
      <c r="Y56" s="23"/>
      <c r="Z56" s="23"/>
      <c r="AA56" s="23"/>
    </row>
    <row r="57" spans="1:27" ht="10.5" hidden="1" customHeight="1" x14ac:dyDescent="0.2">
      <c r="A57" s="287" t="s">
        <v>76</v>
      </c>
      <c r="B57" s="288"/>
      <c r="C57" s="289"/>
      <c r="D57" s="128"/>
      <c r="E57" s="128" t="s">
        <v>22</v>
      </c>
      <c r="F57" s="128" t="s">
        <v>22</v>
      </c>
      <c r="G57" s="128"/>
      <c r="H57" s="128"/>
      <c r="I57" s="128"/>
      <c r="J57" s="128"/>
      <c r="K57" s="128"/>
      <c r="L57" s="128"/>
      <c r="M57" s="128"/>
      <c r="N57" s="172"/>
      <c r="O57" s="128"/>
      <c r="P57" s="179"/>
      <c r="Q57" s="179"/>
      <c r="R57" s="179"/>
      <c r="S57" s="179"/>
      <c r="T57" s="128"/>
      <c r="U57" s="128"/>
      <c r="V57" s="128"/>
      <c r="W57" s="128"/>
      <c r="X57" s="128"/>
      <c r="Y57" s="19"/>
      <c r="Z57" s="19"/>
      <c r="AA57" s="19"/>
    </row>
    <row r="58" spans="1:27" hidden="1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>
        <v>2</v>
      </c>
      <c r="L58" s="76"/>
      <c r="M58" s="76"/>
      <c r="N58" s="175"/>
      <c r="O58" s="288" t="s">
        <v>102</v>
      </c>
      <c r="P58" s="288"/>
      <c r="Q58" s="288"/>
      <c r="R58" s="288"/>
      <c r="S58" s="288"/>
      <c r="T58" s="288"/>
      <c r="U58" s="288"/>
      <c r="V58" s="288"/>
      <c r="W58" s="288"/>
      <c r="X58" s="288"/>
    </row>
    <row r="59" spans="1:27" hidden="1" x14ac:dyDescent="0.2">
      <c r="A59" s="129">
        <v>1</v>
      </c>
      <c r="B59" s="129">
        <v>2</v>
      </c>
      <c r="C59" s="129">
        <v>3</v>
      </c>
      <c r="D59" s="129">
        <v>4</v>
      </c>
      <c r="E59" s="129">
        <v>5</v>
      </c>
      <c r="F59" s="129">
        <v>6</v>
      </c>
      <c r="G59" s="77">
        <v>7</v>
      </c>
      <c r="H59" s="129">
        <v>8</v>
      </c>
      <c r="I59" s="129">
        <v>9</v>
      </c>
      <c r="J59" s="129">
        <v>10</v>
      </c>
      <c r="K59" s="78">
        <v>11</v>
      </c>
      <c r="L59" s="78">
        <v>12</v>
      </c>
      <c r="M59" s="78">
        <v>13</v>
      </c>
      <c r="N59" s="173">
        <v>14</v>
      </c>
      <c r="O59" s="129">
        <v>15</v>
      </c>
      <c r="P59" s="180">
        <v>16</v>
      </c>
      <c r="Q59" s="180">
        <v>17</v>
      </c>
      <c r="R59" s="180">
        <v>18</v>
      </c>
      <c r="S59" s="180">
        <v>19</v>
      </c>
      <c r="T59" s="129">
        <v>20</v>
      </c>
      <c r="U59" s="129">
        <v>21</v>
      </c>
      <c r="V59" s="129">
        <v>22</v>
      </c>
      <c r="W59" s="129">
        <v>23</v>
      </c>
      <c r="X59" s="129">
        <v>24</v>
      </c>
    </row>
    <row r="60" spans="1:27" ht="16.5" hidden="1" customHeight="1" x14ac:dyDescent="0.2">
      <c r="A60" s="132" t="s">
        <v>12</v>
      </c>
      <c r="B60" s="290" t="s">
        <v>81</v>
      </c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2"/>
    </row>
    <row r="61" spans="1:27" hidden="1" x14ac:dyDescent="0.2">
      <c r="A61" s="129"/>
      <c r="B61" s="129"/>
      <c r="C61" s="129"/>
      <c r="D61" s="129"/>
      <c r="E61" s="74" t="s">
        <v>22</v>
      </c>
      <c r="F61" s="74" t="s">
        <v>22</v>
      </c>
      <c r="G61" s="74" t="s">
        <v>22</v>
      </c>
      <c r="H61" s="74" t="s">
        <v>22</v>
      </c>
      <c r="I61" s="74" t="s">
        <v>22</v>
      </c>
      <c r="J61" s="74" t="s">
        <v>22</v>
      </c>
      <c r="K61" s="74" t="s">
        <v>22</v>
      </c>
      <c r="L61" s="74" t="s">
        <v>22</v>
      </c>
      <c r="M61" s="74" t="s">
        <v>22</v>
      </c>
      <c r="N61" s="173"/>
      <c r="O61" s="129"/>
      <c r="P61" s="180"/>
      <c r="Q61" s="180"/>
      <c r="R61" s="180"/>
      <c r="S61" s="180"/>
      <c r="T61" s="129"/>
      <c r="U61" s="129"/>
      <c r="V61" s="129"/>
      <c r="W61" s="129"/>
      <c r="X61" s="129"/>
      <c r="Y61" s="23"/>
      <c r="Z61" s="23"/>
      <c r="AA61" s="23"/>
    </row>
    <row r="62" spans="1:27" ht="15" hidden="1" customHeight="1" x14ac:dyDescent="0.2">
      <c r="A62" s="287" t="s">
        <v>77</v>
      </c>
      <c r="B62" s="288"/>
      <c r="C62" s="289"/>
      <c r="D62" s="128"/>
      <c r="E62" s="128" t="s">
        <v>22</v>
      </c>
      <c r="F62" s="128" t="s">
        <v>22</v>
      </c>
      <c r="G62" s="128"/>
      <c r="H62" s="128"/>
      <c r="I62" s="128"/>
      <c r="J62" s="128"/>
      <c r="K62" s="128"/>
      <c r="L62" s="128"/>
      <c r="M62" s="128"/>
      <c r="N62" s="172"/>
      <c r="O62" s="128"/>
      <c r="P62" s="179"/>
      <c r="Q62" s="179"/>
      <c r="R62" s="179"/>
      <c r="S62" s="179"/>
      <c r="T62" s="128"/>
      <c r="U62" s="128"/>
      <c r="V62" s="128"/>
      <c r="W62" s="128"/>
      <c r="X62" s="128"/>
      <c r="Y62" s="19"/>
      <c r="Z62" s="19"/>
      <c r="AA62" s="19"/>
    </row>
    <row r="63" spans="1:27" ht="14.25" hidden="1" customHeight="1" x14ac:dyDescent="0.2">
      <c r="A63" s="128" t="s">
        <v>55</v>
      </c>
      <c r="B63" s="287" t="s">
        <v>70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9"/>
      <c r="Y63" s="19"/>
      <c r="Z63" s="19"/>
      <c r="AA63" s="19"/>
    </row>
    <row r="64" spans="1:27" hidden="1" x14ac:dyDescent="0.2">
      <c r="A64" s="129"/>
      <c r="B64" s="129"/>
      <c r="C64" s="129"/>
      <c r="D64" s="129"/>
      <c r="E64" s="74" t="s">
        <v>22</v>
      </c>
      <c r="F64" s="74" t="s">
        <v>22</v>
      </c>
      <c r="G64" s="74" t="s">
        <v>22</v>
      </c>
      <c r="H64" s="74" t="s">
        <v>22</v>
      </c>
      <c r="I64" s="74" t="s">
        <v>22</v>
      </c>
      <c r="J64" s="74" t="s">
        <v>22</v>
      </c>
      <c r="K64" s="74" t="s">
        <v>22</v>
      </c>
      <c r="L64" s="74" t="s">
        <v>22</v>
      </c>
      <c r="M64" s="74" t="s">
        <v>22</v>
      </c>
      <c r="N64" s="173"/>
      <c r="O64" s="129"/>
      <c r="P64" s="180"/>
      <c r="Q64" s="180"/>
      <c r="R64" s="180"/>
      <c r="S64" s="180"/>
      <c r="T64" s="129"/>
      <c r="U64" s="129"/>
      <c r="V64" s="129"/>
      <c r="W64" s="129"/>
      <c r="X64" s="129"/>
      <c r="Y64" s="23"/>
      <c r="Z64" s="23"/>
      <c r="AA64" s="23"/>
    </row>
    <row r="65" spans="1:27" ht="12.75" hidden="1" customHeight="1" x14ac:dyDescent="0.2">
      <c r="A65" s="287" t="s">
        <v>78</v>
      </c>
      <c r="B65" s="288"/>
      <c r="C65" s="289"/>
      <c r="D65" s="128"/>
      <c r="E65" s="128" t="s">
        <v>22</v>
      </c>
      <c r="F65" s="128" t="s">
        <v>22</v>
      </c>
      <c r="G65" s="128"/>
      <c r="H65" s="128"/>
      <c r="I65" s="128"/>
      <c r="J65" s="128"/>
      <c r="K65" s="128"/>
      <c r="L65" s="128"/>
      <c r="M65" s="128"/>
      <c r="N65" s="172"/>
      <c r="O65" s="128"/>
      <c r="P65" s="179"/>
      <c r="Q65" s="179"/>
      <c r="R65" s="179"/>
      <c r="S65" s="179"/>
      <c r="T65" s="128"/>
      <c r="U65" s="128"/>
      <c r="V65" s="128"/>
      <c r="W65" s="128"/>
      <c r="X65" s="128"/>
      <c r="Y65" s="19"/>
      <c r="Z65" s="19"/>
      <c r="AA65" s="19"/>
    </row>
    <row r="66" spans="1:27" ht="12" hidden="1" customHeight="1" x14ac:dyDescent="0.2">
      <c r="A66" s="287" t="s">
        <v>79</v>
      </c>
      <c r="B66" s="288"/>
      <c r="C66" s="289"/>
      <c r="D66" s="128"/>
      <c r="E66" s="128" t="s">
        <v>22</v>
      </c>
      <c r="F66" s="128" t="s">
        <v>22</v>
      </c>
      <c r="G66" s="128"/>
      <c r="H66" s="128"/>
      <c r="I66" s="128"/>
      <c r="J66" s="128"/>
      <c r="K66" s="128"/>
      <c r="L66" s="128"/>
      <c r="M66" s="128"/>
      <c r="N66" s="172"/>
      <c r="O66" s="128"/>
      <c r="P66" s="179"/>
      <c r="Q66" s="179"/>
      <c r="R66" s="179"/>
      <c r="S66" s="179"/>
      <c r="T66" s="128"/>
      <c r="U66" s="128"/>
      <c r="V66" s="128"/>
      <c r="W66" s="128"/>
      <c r="X66" s="128"/>
      <c r="Y66" s="19"/>
      <c r="Z66" s="19"/>
      <c r="AA66" s="19"/>
    </row>
    <row r="67" spans="1:27" ht="17.25" customHeight="1" x14ac:dyDescent="0.2">
      <c r="A67" s="308" t="s">
        <v>131</v>
      </c>
      <c r="B67" s="308"/>
      <c r="C67" s="308"/>
      <c r="D67" s="88">
        <f>D47</f>
        <v>9749.380000000001</v>
      </c>
      <c r="E67" s="88">
        <f>'4'!E48</f>
        <v>9574.5300000000007</v>
      </c>
      <c r="F67" s="88">
        <f>'4'!F48</f>
        <v>0</v>
      </c>
      <c r="G67" s="88">
        <f>'4'!G48</f>
        <v>0</v>
      </c>
      <c r="H67" s="88">
        <f>'4'!H48</f>
        <v>0</v>
      </c>
      <c r="I67" s="88">
        <v>0</v>
      </c>
      <c r="J67" s="88">
        <f>'4'!I48</f>
        <v>174.85000000000036</v>
      </c>
      <c r="K67" s="88">
        <v>0</v>
      </c>
      <c r="L67" s="88">
        <v>0</v>
      </c>
      <c r="M67" s="88">
        <f>E67</f>
        <v>9574.5300000000007</v>
      </c>
      <c r="N67" s="88">
        <f t="shared" ref="N67:T67" si="7">N47</f>
        <v>3193.1099999999997</v>
      </c>
      <c r="O67" s="88">
        <f t="shared" si="7"/>
        <v>6556.2699999999995</v>
      </c>
      <c r="P67" s="88">
        <f t="shared" si="7"/>
        <v>250</v>
      </c>
      <c r="Q67" s="88">
        <f t="shared" si="7"/>
        <v>1900</v>
      </c>
      <c r="R67" s="88">
        <f t="shared" si="7"/>
        <v>6032.83</v>
      </c>
      <c r="S67" s="88">
        <f t="shared" si="7"/>
        <v>1566.55</v>
      </c>
      <c r="T67" s="96" t="str">
        <f t="shared" si="7"/>
        <v>-</v>
      </c>
      <c r="U67" s="129" t="s">
        <v>121</v>
      </c>
      <c r="V67" s="129" t="str">
        <f>V47</f>
        <v>-</v>
      </c>
      <c r="W67" s="129" t="str">
        <f>W47</f>
        <v>-</v>
      </c>
      <c r="X67" s="129" t="str">
        <f>X47</f>
        <v>-</v>
      </c>
      <c r="Y67" s="23"/>
      <c r="Z67" s="23"/>
      <c r="AA67" s="23"/>
    </row>
    <row r="68" spans="1:27" ht="17.25" customHeight="1" x14ac:dyDescent="0.2">
      <c r="A68" s="130" t="s">
        <v>126</v>
      </c>
      <c r="B68" s="296" t="s">
        <v>124</v>
      </c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8"/>
      <c r="Y68" s="23"/>
      <c r="Z68" s="23"/>
      <c r="AA68" s="23"/>
    </row>
    <row r="69" spans="1:27" ht="15.75" customHeight="1" x14ac:dyDescent="0.2">
      <c r="A69" s="54" t="s">
        <v>13</v>
      </c>
      <c r="B69" s="293" t="s">
        <v>171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5"/>
      <c r="Y69" s="25"/>
      <c r="Z69" s="25"/>
      <c r="AA69" s="25"/>
    </row>
    <row r="70" spans="1:27" ht="17.25" customHeight="1" x14ac:dyDescent="0.2">
      <c r="A70" s="55" t="s">
        <v>14</v>
      </c>
      <c r="B70" s="290" t="s">
        <v>68</v>
      </c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2"/>
      <c r="Y70" s="25"/>
      <c r="Z70" s="25"/>
      <c r="AA70" s="25"/>
    </row>
    <row r="71" spans="1:27" ht="25.5" x14ac:dyDescent="0.2">
      <c r="A71" s="133" t="str">
        <f>'4'!A52</f>
        <v>2.1.1.1</v>
      </c>
      <c r="B71" s="143" t="str">
        <f>'4'!B52</f>
        <v>Реконструкція теплової мережі від ВТ-3 до ВТ-22 на просп. Відродження в м.Луцьку</v>
      </c>
      <c r="C71" s="133" t="str">
        <f>'4'!C52</f>
        <v>1 шт</v>
      </c>
      <c r="D71" s="87">
        <f>'4'!D52</f>
        <v>10489.8</v>
      </c>
      <c r="E71" s="133" t="s">
        <v>48</v>
      </c>
      <c r="F71" s="133" t="s">
        <v>48</v>
      </c>
      <c r="G71" s="133" t="s">
        <v>48</v>
      </c>
      <c r="H71" s="133" t="s">
        <v>48</v>
      </c>
      <c r="I71" s="133" t="s">
        <v>48</v>
      </c>
      <c r="J71" s="133" t="s">
        <v>48</v>
      </c>
      <c r="K71" s="133" t="s">
        <v>48</v>
      </c>
      <c r="L71" s="133" t="s">
        <v>48</v>
      </c>
      <c r="M71" s="133" t="s">
        <v>48</v>
      </c>
      <c r="N71" s="106">
        <f>'4'!K52</f>
        <v>0</v>
      </c>
      <c r="O71" s="106">
        <f>'4'!L52</f>
        <v>10489.8</v>
      </c>
      <c r="P71" s="107">
        <v>0</v>
      </c>
      <c r="Q71" s="106">
        <v>0</v>
      </c>
      <c r="R71" s="107">
        <v>0</v>
      </c>
      <c r="S71" s="107">
        <f>D71</f>
        <v>10489.8</v>
      </c>
      <c r="T71" s="87" t="s">
        <v>121</v>
      </c>
      <c r="U71" s="87" t="s">
        <v>121</v>
      </c>
      <c r="V71" s="87" t="s">
        <v>121</v>
      </c>
      <c r="W71" s="87" t="s">
        <v>121</v>
      </c>
      <c r="X71" s="87" t="s">
        <v>121</v>
      </c>
      <c r="Y71" s="25"/>
      <c r="Z71" s="114"/>
      <c r="AA71" s="25"/>
    </row>
    <row r="72" spans="1:27" ht="17.25" customHeight="1" x14ac:dyDescent="0.2">
      <c r="A72" s="287" t="s">
        <v>82</v>
      </c>
      <c r="B72" s="288"/>
      <c r="C72" s="289"/>
      <c r="D72" s="87">
        <f>SUM(D71:D71)</f>
        <v>10489.8</v>
      </c>
      <c r="E72" s="87" t="s">
        <v>48</v>
      </c>
      <c r="F72" s="87" t="s">
        <v>48</v>
      </c>
      <c r="G72" s="74" t="s">
        <v>121</v>
      </c>
      <c r="H72" s="74" t="s">
        <v>121</v>
      </c>
      <c r="I72" s="74" t="s">
        <v>121</v>
      </c>
      <c r="J72" s="89" t="s">
        <v>121</v>
      </c>
      <c r="K72" s="74" t="s">
        <v>121</v>
      </c>
      <c r="L72" s="74" t="s">
        <v>121</v>
      </c>
      <c r="M72" s="87" t="s">
        <v>121</v>
      </c>
      <c r="N72" s="87">
        <f t="shared" ref="N72:S72" si="8">SUM(N71:N71)</f>
        <v>0</v>
      </c>
      <c r="O72" s="87">
        <f t="shared" si="8"/>
        <v>10489.8</v>
      </c>
      <c r="P72" s="87">
        <f t="shared" si="8"/>
        <v>0</v>
      </c>
      <c r="Q72" s="87">
        <f t="shared" si="8"/>
        <v>0</v>
      </c>
      <c r="R72" s="87">
        <f t="shared" si="8"/>
        <v>0</v>
      </c>
      <c r="S72" s="87">
        <f t="shared" si="8"/>
        <v>10489.8</v>
      </c>
      <c r="T72" s="87" t="s">
        <v>121</v>
      </c>
      <c r="U72" s="87" t="s">
        <v>121</v>
      </c>
      <c r="V72" s="87" t="s">
        <v>121</v>
      </c>
      <c r="W72" s="87" t="s">
        <v>121</v>
      </c>
      <c r="X72" s="87" t="s">
        <v>121</v>
      </c>
      <c r="Y72" s="19"/>
      <c r="Z72" s="19"/>
      <c r="AA72" s="19"/>
    </row>
    <row r="73" spans="1:27" ht="15.75" customHeight="1" x14ac:dyDescent="0.2">
      <c r="A73" s="131" t="s">
        <v>43</v>
      </c>
      <c r="B73" s="290" t="s">
        <v>111</v>
      </c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2"/>
      <c r="Y73" s="24"/>
      <c r="Z73" s="24"/>
      <c r="AA73" s="24"/>
    </row>
    <row r="74" spans="1:27" ht="15.75" customHeight="1" x14ac:dyDescent="0.2">
      <c r="A74" s="287" t="s">
        <v>83</v>
      </c>
      <c r="B74" s="288"/>
      <c r="C74" s="289"/>
      <c r="D74" s="87">
        <v>0</v>
      </c>
      <c r="E74" s="128" t="s">
        <v>22</v>
      </c>
      <c r="F74" s="128" t="s">
        <v>22</v>
      </c>
      <c r="G74" s="128" t="s">
        <v>121</v>
      </c>
      <c r="H74" s="128" t="s">
        <v>121</v>
      </c>
      <c r="I74" s="128" t="s">
        <v>121</v>
      </c>
      <c r="J74" s="128" t="s">
        <v>121</v>
      </c>
      <c r="K74" s="128" t="s">
        <v>121</v>
      </c>
      <c r="L74" s="128" t="s">
        <v>121</v>
      </c>
      <c r="M74" s="128" t="s">
        <v>121</v>
      </c>
      <c r="N74" s="106">
        <v>0</v>
      </c>
      <c r="O74" s="106">
        <v>0</v>
      </c>
      <c r="P74" s="106">
        <v>0</v>
      </c>
      <c r="Q74" s="106">
        <v>0</v>
      </c>
      <c r="R74" s="106">
        <v>0</v>
      </c>
      <c r="S74" s="106">
        <v>0</v>
      </c>
      <c r="T74" s="128" t="s">
        <v>121</v>
      </c>
      <c r="U74" s="128" t="s">
        <v>121</v>
      </c>
      <c r="V74" s="128" t="s">
        <v>121</v>
      </c>
      <c r="W74" s="128" t="s">
        <v>121</v>
      </c>
      <c r="X74" s="128" t="s">
        <v>121</v>
      </c>
      <c r="Y74" s="19"/>
      <c r="Z74" s="19"/>
      <c r="AA74" s="19"/>
    </row>
    <row r="75" spans="1:27" ht="15" customHeight="1" x14ac:dyDescent="0.2">
      <c r="A75" s="75" t="s">
        <v>44</v>
      </c>
      <c r="B75" s="287" t="s">
        <v>70</v>
      </c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9"/>
      <c r="Y75" s="24"/>
      <c r="Z75" s="24"/>
      <c r="AA75" s="24"/>
    </row>
    <row r="76" spans="1:27" ht="16.5" customHeight="1" x14ac:dyDescent="0.2">
      <c r="A76" s="287" t="s">
        <v>84</v>
      </c>
      <c r="B76" s="288"/>
      <c r="C76" s="289"/>
      <c r="D76" s="87">
        <v>0</v>
      </c>
      <c r="E76" s="128" t="s">
        <v>22</v>
      </c>
      <c r="F76" s="128" t="s">
        <v>22</v>
      </c>
      <c r="G76" s="128" t="s">
        <v>121</v>
      </c>
      <c r="H76" s="128" t="s">
        <v>121</v>
      </c>
      <c r="I76" s="128" t="s">
        <v>121</v>
      </c>
      <c r="J76" s="128" t="s">
        <v>121</v>
      </c>
      <c r="K76" s="128" t="s">
        <v>121</v>
      </c>
      <c r="L76" s="128" t="s">
        <v>121</v>
      </c>
      <c r="M76" s="128" t="s">
        <v>121</v>
      </c>
      <c r="N76" s="87">
        <v>0</v>
      </c>
      <c r="O76" s="87">
        <v>0</v>
      </c>
      <c r="P76" s="87">
        <v>0</v>
      </c>
      <c r="Q76" s="87">
        <v>0</v>
      </c>
      <c r="R76" s="87">
        <v>0</v>
      </c>
      <c r="S76" s="87">
        <v>0</v>
      </c>
      <c r="T76" s="128" t="s">
        <v>121</v>
      </c>
      <c r="U76" s="128" t="s">
        <v>121</v>
      </c>
      <c r="V76" s="128" t="s">
        <v>121</v>
      </c>
      <c r="W76" s="128" t="s">
        <v>121</v>
      </c>
      <c r="X76" s="128" t="s">
        <v>121</v>
      </c>
      <c r="Y76" s="19"/>
      <c r="Z76" s="19"/>
      <c r="AA76" s="19"/>
    </row>
    <row r="77" spans="1:27" ht="15" customHeight="1" x14ac:dyDescent="0.2">
      <c r="A77" s="287" t="s">
        <v>85</v>
      </c>
      <c r="B77" s="288"/>
      <c r="C77" s="289"/>
      <c r="D77" s="87">
        <f>D72+D76+D74</f>
        <v>10489.8</v>
      </c>
      <c r="E77" s="128" t="s">
        <v>48</v>
      </c>
      <c r="F77" s="128" t="s">
        <v>48</v>
      </c>
      <c r="G77" s="128" t="s">
        <v>121</v>
      </c>
      <c r="H77" s="74" t="s">
        <v>121</v>
      </c>
      <c r="I77" s="74" t="s">
        <v>121</v>
      </c>
      <c r="J77" s="89" t="str">
        <f>J72</f>
        <v>-</v>
      </c>
      <c r="K77" s="74" t="s">
        <v>121</v>
      </c>
      <c r="L77" s="74" t="s">
        <v>121</v>
      </c>
      <c r="M77" s="87" t="str">
        <f>M72</f>
        <v>-</v>
      </c>
      <c r="N77" s="87">
        <f t="shared" ref="N77:S77" si="9">N72+N76+N74</f>
        <v>0</v>
      </c>
      <c r="O77" s="87">
        <f t="shared" si="9"/>
        <v>10489.8</v>
      </c>
      <c r="P77" s="87">
        <f t="shared" si="9"/>
        <v>0</v>
      </c>
      <c r="Q77" s="87">
        <f t="shared" si="9"/>
        <v>0</v>
      </c>
      <c r="R77" s="87">
        <f t="shared" si="9"/>
        <v>0</v>
      </c>
      <c r="S77" s="87">
        <f t="shared" si="9"/>
        <v>10489.8</v>
      </c>
      <c r="T77" s="95" t="str">
        <f>T72</f>
        <v>-</v>
      </c>
      <c r="U77" s="87"/>
      <c r="V77" s="87" t="str">
        <f>V72</f>
        <v>-</v>
      </c>
      <c r="W77" s="87" t="str">
        <f>W72</f>
        <v>-</v>
      </c>
      <c r="X77" s="87" t="str">
        <f>X72</f>
        <v>-</v>
      </c>
      <c r="Y77" s="19"/>
      <c r="Z77" s="19"/>
      <c r="AA77" s="19"/>
    </row>
    <row r="78" spans="1:27" ht="14.25" customHeight="1" x14ac:dyDescent="0.2">
      <c r="A78" s="293" t="s">
        <v>127</v>
      </c>
      <c r="B78" s="294"/>
      <c r="C78" s="295"/>
      <c r="D78" s="88">
        <f>'4'!D59</f>
        <v>10489.8</v>
      </c>
      <c r="E78" s="88">
        <f>'4'!E59</f>
        <v>10484.27</v>
      </c>
      <c r="F78" s="88">
        <f>'4'!F59</f>
        <v>0</v>
      </c>
      <c r="G78" s="88">
        <v>0</v>
      </c>
      <c r="H78" s="88">
        <v>0</v>
      </c>
      <c r="I78" s="88">
        <v>0</v>
      </c>
      <c r="J78" s="88">
        <f>D78-E78</f>
        <v>5.5299999999988358</v>
      </c>
      <c r="K78" s="88">
        <v>0</v>
      </c>
      <c r="L78" s="88">
        <v>0</v>
      </c>
      <c r="M78" s="88">
        <f>E78</f>
        <v>10484.27</v>
      </c>
      <c r="N78" s="88">
        <f>N77</f>
        <v>0</v>
      </c>
      <c r="O78" s="88">
        <f t="shared" ref="O78:S78" si="10">O77</f>
        <v>10489.8</v>
      </c>
      <c r="P78" s="88">
        <f t="shared" si="10"/>
        <v>0</v>
      </c>
      <c r="Q78" s="88">
        <f t="shared" si="10"/>
        <v>0</v>
      </c>
      <c r="R78" s="88">
        <f t="shared" si="10"/>
        <v>0</v>
      </c>
      <c r="S78" s="88">
        <f t="shared" si="10"/>
        <v>10489.8</v>
      </c>
      <c r="T78" s="128" t="s">
        <v>121</v>
      </c>
      <c r="U78" s="128" t="s">
        <v>121</v>
      </c>
      <c r="V78" s="128" t="s">
        <v>121</v>
      </c>
      <c r="W78" s="128" t="s">
        <v>121</v>
      </c>
      <c r="X78" s="128" t="s">
        <v>121</v>
      </c>
      <c r="Y78" s="19"/>
      <c r="Z78" s="19"/>
      <c r="AA78" s="19"/>
    </row>
    <row r="79" spans="1:27" ht="14.25" customHeight="1" x14ac:dyDescent="0.2">
      <c r="A79" s="130" t="s">
        <v>128</v>
      </c>
      <c r="B79" s="296" t="s">
        <v>125</v>
      </c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8"/>
      <c r="Y79" s="19"/>
      <c r="Z79" s="19"/>
      <c r="AA79" s="19"/>
    </row>
    <row r="80" spans="1:27" ht="15.75" customHeight="1" x14ac:dyDescent="0.2">
      <c r="A80" s="54" t="s">
        <v>13</v>
      </c>
      <c r="B80" s="293" t="s">
        <v>113</v>
      </c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5"/>
      <c r="Y80" s="19"/>
      <c r="Z80" s="19"/>
      <c r="AA80" s="19"/>
    </row>
    <row r="81" spans="1:27" ht="16.5" customHeight="1" x14ac:dyDescent="0.2">
      <c r="A81" s="55" t="s">
        <v>14</v>
      </c>
      <c r="B81" s="290" t="s">
        <v>68</v>
      </c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2"/>
      <c r="Y81" s="19"/>
      <c r="Z81" s="19"/>
      <c r="AA81" s="19"/>
    </row>
    <row r="82" spans="1:27" ht="14.25" customHeight="1" x14ac:dyDescent="0.2">
      <c r="A82" s="287" t="s">
        <v>82</v>
      </c>
      <c r="B82" s="288"/>
      <c r="C82" s="289"/>
      <c r="D82" s="87">
        <v>0</v>
      </c>
      <c r="E82" s="87" t="s">
        <v>48</v>
      </c>
      <c r="F82" s="87" t="s">
        <v>48</v>
      </c>
      <c r="G82" s="74" t="s">
        <v>121</v>
      </c>
      <c r="H82" s="74" t="s">
        <v>121</v>
      </c>
      <c r="I82" s="74" t="s">
        <v>121</v>
      </c>
      <c r="J82" s="89" t="s">
        <v>121</v>
      </c>
      <c r="K82" s="74" t="s">
        <v>121</v>
      </c>
      <c r="L82" s="74" t="s">
        <v>121</v>
      </c>
      <c r="M82" s="87" t="s">
        <v>121</v>
      </c>
      <c r="N82" s="87">
        <v>0</v>
      </c>
      <c r="O82" s="87">
        <v>0</v>
      </c>
      <c r="P82" s="87">
        <v>0</v>
      </c>
      <c r="Q82" s="87">
        <v>0</v>
      </c>
      <c r="R82" s="87">
        <v>0</v>
      </c>
      <c r="S82" s="87">
        <v>0</v>
      </c>
      <c r="T82" s="87" t="s">
        <v>121</v>
      </c>
      <c r="U82" s="87" t="s">
        <v>121</v>
      </c>
      <c r="V82" s="87" t="s">
        <v>121</v>
      </c>
      <c r="W82" s="87" t="s">
        <v>121</v>
      </c>
      <c r="X82" s="87" t="s">
        <v>121</v>
      </c>
      <c r="Y82" s="19"/>
      <c r="Z82" s="19"/>
      <c r="AA82" s="19"/>
    </row>
    <row r="83" spans="1:27" ht="17.25" customHeight="1" x14ac:dyDescent="0.2">
      <c r="A83" s="131" t="s">
        <v>43</v>
      </c>
      <c r="B83" s="290" t="s">
        <v>158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2"/>
      <c r="Y83" s="19"/>
      <c r="Z83" s="19"/>
      <c r="AA83" s="19"/>
    </row>
    <row r="84" spans="1:27" ht="14.25" customHeight="1" x14ac:dyDescent="0.2">
      <c r="A84" s="287" t="s">
        <v>83</v>
      </c>
      <c r="B84" s="288"/>
      <c r="C84" s="289"/>
      <c r="D84" s="87">
        <v>0</v>
      </c>
      <c r="E84" s="128" t="s">
        <v>22</v>
      </c>
      <c r="F84" s="128" t="s">
        <v>22</v>
      </c>
      <c r="G84" s="128" t="s">
        <v>121</v>
      </c>
      <c r="H84" s="128" t="s">
        <v>121</v>
      </c>
      <c r="I84" s="128" t="s">
        <v>121</v>
      </c>
      <c r="J84" s="128" t="s">
        <v>121</v>
      </c>
      <c r="K84" s="128" t="s">
        <v>121</v>
      </c>
      <c r="L84" s="128" t="s">
        <v>121</v>
      </c>
      <c r="M84" s="128" t="s">
        <v>121</v>
      </c>
      <c r="N84" s="106">
        <v>0</v>
      </c>
      <c r="O84" s="106">
        <v>0</v>
      </c>
      <c r="P84" s="106">
        <v>0</v>
      </c>
      <c r="Q84" s="106">
        <v>0</v>
      </c>
      <c r="R84" s="106">
        <v>0</v>
      </c>
      <c r="S84" s="106">
        <v>0</v>
      </c>
      <c r="T84" s="131" t="s">
        <v>121</v>
      </c>
      <c r="U84" s="131" t="s">
        <v>121</v>
      </c>
      <c r="V84" s="131" t="s">
        <v>121</v>
      </c>
      <c r="W84" s="131" t="s">
        <v>121</v>
      </c>
      <c r="X84" s="131" t="s">
        <v>121</v>
      </c>
      <c r="Y84" s="19"/>
      <c r="Z84" s="19"/>
      <c r="AA84" s="19"/>
    </row>
    <row r="85" spans="1:27" ht="18" customHeight="1" x14ac:dyDescent="0.2">
      <c r="A85" s="54" t="s">
        <v>44</v>
      </c>
      <c r="B85" s="287" t="s">
        <v>70</v>
      </c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9"/>
      <c r="Y85" s="19"/>
      <c r="Z85" s="19"/>
      <c r="AA85" s="19"/>
    </row>
    <row r="86" spans="1:27" ht="29.25" customHeight="1" x14ac:dyDescent="0.2">
      <c r="A86" s="138" t="str">
        <f>'4'!A67</f>
        <v>2.1.3.1</v>
      </c>
      <c r="B86" s="143" t="str">
        <f>'4'!B67</f>
        <v>Капітальний ремонт ЦТП на вул. Арцеулова, 8-а (будівельні роботи)</v>
      </c>
      <c r="C86" s="138" t="str">
        <f>'4'!C67</f>
        <v>1 шт</v>
      </c>
      <c r="D86" s="87">
        <f>'4'!D67</f>
        <v>237.68</v>
      </c>
      <c r="E86" s="133" t="s">
        <v>48</v>
      </c>
      <c r="F86" s="133" t="s">
        <v>48</v>
      </c>
      <c r="G86" s="133" t="s">
        <v>48</v>
      </c>
      <c r="H86" s="133" t="s">
        <v>48</v>
      </c>
      <c r="I86" s="133" t="s">
        <v>48</v>
      </c>
      <c r="J86" s="133" t="s">
        <v>48</v>
      </c>
      <c r="K86" s="133" t="s">
        <v>48</v>
      </c>
      <c r="L86" s="133" t="s">
        <v>48</v>
      </c>
      <c r="M86" s="133" t="s">
        <v>48</v>
      </c>
      <c r="N86" s="87">
        <f>'4'!K67</f>
        <v>237.68</v>
      </c>
      <c r="O86" s="87">
        <f>'4'!L67</f>
        <v>0</v>
      </c>
      <c r="P86" s="87">
        <f>D86</f>
        <v>237.68</v>
      </c>
      <c r="Q86" s="87">
        <v>0</v>
      </c>
      <c r="R86" s="87">
        <v>0</v>
      </c>
      <c r="S86" s="87">
        <v>0</v>
      </c>
      <c r="T86" s="128" t="s">
        <v>121</v>
      </c>
      <c r="U86" s="128" t="s">
        <v>121</v>
      </c>
      <c r="V86" s="128" t="s">
        <v>121</v>
      </c>
      <c r="W86" s="128" t="s">
        <v>121</v>
      </c>
      <c r="X86" s="128" t="s">
        <v>121</v>
      </c>
      <c r="Y86" s="19"/>
      <c r="Z86" s="19"/>
      <c r="AA86" s="19"/>
    </row>
    <row r="87" spans="1:27" ht="14.25" customHeight="1" x14ac:dyDescent="0.2">
      <c r="A87" s="287" t="s">
        <v>84</v>
      </c>
      <c r="B87" s="288"/>
      <c r="C87" s="289"/>
      <c r="D87" s="87">
        <f>SUM(D86:D86)</f>
        <v>237.68</v>
      </c>
      <c r="E87" s="128" t="s">
        <v>22</v>
      </c>
      <c r="F87" s="128" t="s">
        <v>22</v>
      </c>
      <c r="G87" s="128" t="s">
        <v>121</v>
      </c>
      <c r="H87" s="128" t="s">
        <v>121</v>
      </c>
      <c r="I87" s="128" t="s">
        <v>121</v>
      </c>
      <c r="J87" s="128" t="s">
        <v>121</v>
      </c>
      <c r="K87" s="128" t="s">
        <v>121</v>
      </c>
      <c r="L87" s="128" t="s">
        <v>121</v>
      </c>
      <c r="M87" s="128" t="s">
        <v>121</v>
      </c>
      <c r="N87" s="87">
        <f t="shared" ref="N87:S87" si="11">SUM(N86:N86)</f>
        <v>237.68</v>
      </c>
      <c r="O87" s="87">
        <f t="shared" si="11"/>
        <v>0</v>
      </c>
      <c r="P87" s="87">
        <f t="shared" si="11"/>
        <v>237.68</v>
      </c>
      <c r="Q87" s="87">
        <f t="shared" si="11"/>
        <v>0</v>
      </c>
      <c r="R87" s="87">
        <f t="shared" si="11"/>
        <v>0</v>
      </c>
      <c r="S87" s="87">
        <f t="shared" si="11"/>
        <v>0</v>
      </c>
      <c r="T87" s="131" t="s">
        <v>121</v>
      </c>
      <c r="U87" s="131" t="s">
        <v>121</v>
      </c>
      <c r="V87" s="131" t="s">
        <v>121</v>
      </c>
      <c r="W87" s="131" t="s">
        <v>121</v>
      </c>
      <c r="X87" s="131" t="s">
        <v>121</v>
      </c>
      <c r="Y87" s="19"/>
      <c r="Z87" s="19"/>
      <c r="AA87" s="19"/>
    </row>
    <row r="88" spans="1:27" ht="16.5" customHeight="1" x14ac:dyDescent="0.2">
      <c r="A88" s="287" t="s">
        <v>85</v>
      </c>
      <c r="B88" s="288"/>
      <c r="C88" s="289"/>
      <c r="D88" s="90">
        <f>D82+D87+D84</f>
        <v>237.68</v>
      </c>
      <c r="E88" s="128" t="s">
        <v>48</v>
      </c>
      <c r="F88" s="128" t="s">
        <v>48</v>
      </c>
      <c r="G88" s="128" t="s">
        <v>121</v>
      </c>
      <c r="H88" s="74" t="s">
        <v>121</v>
      </c>
      <c r="I88" s="74" t="s">
        <v>121</v>
      </c>
      <c r="J88" s="89" t="str">
        <f>J82</f>
        <v>-</v>
      </c>
      <c r="K88" s="74" t="s">
        <v>121</v>
      </c>
      <c r="L88" s="74" t="s">
        <v>121</v>
      </c>
      <c r="M88" s="90" t="str">
        <f>M82</f>
        <v>-</v>
      </c>
      <c r="N88" s="90">
        <f t="shared" ref="N88:S88" si="12">N82+N87+N84</f>
        <v>237.68</v>
      </c>
      <c r="O88" s="90">
        <f t="shared" si="12"/>
        <v>0</v>
      </c>
      <c r="P88" s="90">
        <f t="shared" si="12"/>
        <v>237.68</v>
      </c>
      <c r="Q88" s="90">
        <f t="shared" si="12"/>
        <v>0</v>
      </c>
      <c r="R88" s="90">
        <f t="shared" si="12"/>
        <v>0</v>
      </c>
      <c r="S88" s="90">
        <f t="shared" si="12"/>
        <v>0</v>
      </c>
      <c r="T88" s="104" t="str">
        <f>T82</f>
        <v>-</v>
      </c>
      <c r="U88" s="90" t="s">
        <v>121</v>
      </c>
      <c r="V88" s="90" t="str">
        <f>V82</f>
        <v>-</v>
      </c>
      <c r="W88" s="90" t="str">
        <f>W82</f>
        <v>-</v>
      </c>
      <c r="X88" s="90" t="str">
        <f>X82</f>
        <v>-</v>
      </c>
      <c r="Y88" s="19"/>
      <c r="Z88" s="19"/>
      <c r="AA88" s="19"/>
    </row>
    <row r="89" spans="1:27" ht="14.25" hidden="1" customHeight="1" x14ac:dyDescent="0.2">
      <c r="A89" s="54" t="s">
        <v>38</v>
      </c>
      <c r="B89" s="299" t="s">
        <v>112</v>
      </c>
      <c r="C89" s="300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00"/>
      <c r="X89" s="301"/>
      <c r="Y89" s="19"/>
      <c r="Z89" s="19"/>
      <c r="AA89" s="19"/>
    </row>
    <row r="90" spans="1:27" ht="14.25" hidden="1" customHeight="1" x14ac:dyDescent="0.2">
      <c r="A90" s="59" t="s">
        <v>15</v>
      </c>
      <c r="B90" s="290" t="s">
        <v>68</v>
      </c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2"/>
      <c r="Y90" s="19"/>
      <c r="Z90" s="19"/>
      <c r="AA90" s="19"/>
    </row>
    <row r="91" spans="1:27" ht="14.25" hidden="1" customHeight="1" x14ac:dyDescent="0.2">
      <c r="A91" s="130"/>
      <c r="B91" s="130"/>
      <c r="C91" s="130"/>
      <c r="D91" s="130"/>
      <c r="E91" s="56" t="s">
        <v>22</v>
      </c>
      <c r="F91" s="56" t="s">
        <v>22</v>
      </c>
      <c r="G91" s="56" t="s">
        <v>22</v>
      </c>
      <c r="H91" s="56" t="s">
        <v>22</v>
      </c>
      <c r="I91" s="56" t="s">
        <v>22</v>
      </c>
      <c r="J91" s="56" t="s">
        <v>22</v>
      </c>
      <c r="K91" s="56" t="s">
        <v>22</v>
      </c>
      <c r="L91" s="56" t="s">
        <v>22</v>
      </c>
      <c r="M91" s="56" t="s">
        <v>22</v>
      </c>
      <c r="N91" s="149"/>
      <c r="O91" s="130"/>
      <c r="P91" s="57"/>
      <c r="Q91" s="57"/>
      <c r="R91" s="149"/>
      <c r="S91" s="149"/>
      <c r="T91" s="130"/>
      <c r="U91" s="130"/>
      <c r="V91" s="130"/>
      <c r="W91" s="130"/>
      <c r="X91" s="130"/>
      <c r="Y91" s="19"/>
      <c r="Z91" s="19"/>
      <c r="AA91" s="19"/>
    </row>
    <row r="92" spans="1:27" ht="14.25" hidden="1" customHeight="1" x14ac:dyDescent="0.2">
      <c r="A92" s="302" t="s">
        <v>86</v>
      </c>
      <c r="B92" s="303"/>
      <c r="C92" s="304"/>
      <c r="D92" s="131"/>
      <c r="E92" s="131" t="s">
        <v>22</v>
      </c>
      <c r="F92" s="131" t="s">
        <v>22</v>
      </c>
      <c r="G92" s="131"/>
      <c r="H92" s="131"/>
      <c r="I92" s="131"/>
      <c r="J92" s="131"/>
      <c r="K92" s="131"/>
      <c r="L92" s="131"/>
      <c r="M92" s="131"/>
      <c r="N92" s="176"/>
      <c r="O92" s="131"/>
      <c r="P92" s="58"/>
      <c r="Q92" s="58"/>
      <c r="R92" s="178"/>
      <c r="S92" s="178"/>
      <c r="T92" s="131"/>
      <c r="U92" s="131"/>
      <c r="V92" s="131"/>
      <c r="W92" s="131"/>
      <c r="X92" s="131"/>
      <c r="Y92" s="19"/>
      <c r="Z92" s="19"/>
      <c r="AA92" s="19"/>
    </row>
    <row r="93" spans="1:27" ht="14.25" hidden="1" customHeight="1" x14ac:dyDescent="0.2">
      <c r="A93" s="132" t="s">
        <v>16</v>
      </c>
      <c r="B93" s="290" t="s">
        <v>69</v>
      </c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2"/>
      <c r="Y93" s="19"/>
      <c r="Z93" s="19"/>
      <c r="AA93" s="19"/>
    </row>
    <row r="94" spans="1:27" ht="14.25" hidden="1" customHeight="1" x14ac:dyDescent="0.2">
      <c r="A94" s="130"/>
      <c r="B94" s="130"/>
      <c r="C94" s="130"/>
      <c r="D94" s="130"/>
      <c r="E94" s="56" t="s">
        <v>22</v>
      </c>
      <c r="F94" s="56" t="s">
        <v>22</v>
      </c>
      <c r="G94" s="56" t="s">
        <v>22</v>
      </c>
      <c r="H94" s="56" t="s">
        <v>22</v>
      </c>
      <c r="I94" s="56" t="s">
        <v>22</v>
      </c>
      <c r="J94" s="56" t="s">
        <v>22</v>
      </c>
      <c r="K94" s="56" t="s">
        <v>22</v>
      </c>
      <c r="L94" s="56" t="s">
        <v>22</v>
      </c>
      <c r="M94" s="56" t="s">
        <v>22</v>
      </c>
      <c r="N94" s="149"/>
      <c r="O94" s="130"/>
      <c r="P94" s="57"/>
      <c r="Q94" s="57"/>
      <c r="R94" s="149"/>
      <c r="S94" s="149"/>
      <c r="T94" s="130"/>
      <c r="U94" s="130"/>
      <c r="V94" s="130"/>
      <c r="W94" s="130"/>
      <c r="X94" s="130"/>
      <c r="Y94" s="19"/>
      <c r="Z94" s="19"/>
      <c r="AA94" s="19"/>
    </row>
    <row r="95" spans="1:27" ht="14.25" hidden="1" customHeight="1" x14ac:dyDescent="0.2">
      <c r="A95" s="302" t="s">
        <v>87</v>
      </c>
      <c r="B95" s="303"/>
      <c r="C95" s="304"/>
      <c r="D95" s="131"/>
      <c r="E95" s="131" t="s">
        <v>22</v>
      </c>
      <c r="F95" s="131" t="s">
        <v>22</v>
      </c>
      <c r="G95" s="131"/>
      <c r="H95" s="131"/>
      <c r="I95" s="131"/>
      <c r="J95" s="131"/>
      <c r="K95" s="131"/>
      <c r="L95" s="131"/>
      <c r="M95" s="131"/>
      <c r="N95" s="176"/>
      <c r="O95" s="131"/>
      <c r="P95" s="58"/>
      <c r="Q95" s="58"/>
      <c r="R95" s="178"/>
      <c r="S95" s="178"/>
      <c r="T95" s="131"/>
      <c r="U95" s="131"/>
      <c r="V95" s="131"/>
      <c r="W95" s="131"/>
      <c r="X95" s="131"/>
      <c r="Y95" s="19"/>
      <c r="Z95" s="19"/>
      <c r="AA95" s="19"/>
    </row>
    <row r="96" spans="1:27" ht="14.25" hidden="1" customHeight="1" x14ac:dyDescent="0.2">
      <c r="A96" s="131" t="s">
        <v>39</v>
      </c>
      <c r="B96" s="290" t="s">
        <v>80</v>
      </c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2"/>
      <c r="Y96" s="19"/>
      <c r="Z96" s="19"/>
      <c r="AA96" s="19"/>
    </row>
    <row r="97" spans="1:27" ht="14.25" hidden="1" customHeight="1" x14ac:dyDescent="0.2">
      <c r="A97" s="130"/>
      <c r="B97" s="130"/>
      <c r="C97" s="130"/>
      <c r="D97" s="130"/>
      <c r="E97" s="56" t="s">
        <v>22</v>
      </c>
      <c r="F97" s="56" t="s">
        <v>22</v>
      </c>
      <c r="G97" s="56" t="s">
        <v>22</v>
      </c>
      <c r="H97" s="56" t="s">
        <v>22</v>
      </c>
      <c r="I97" s="56" t="s">
        <v>22</v>
      </c>
      <c r="J97" s="56" t="s">
        <v>22</v>
      </c>
      <c r="K97" s="56" t="s">
        <v>22</v>
      </c>
      <c r="L97" s="56" t="s">
        <v>22</v>
      </c>
      <c r="M97" s="56" t="s">
        <v>22</v>
      </c>
      <c r="N97" s="149"/>
      <c r="O97" s="130"/>
      <c r="P97" s="57"/>
      <c r="Q97" s="57"/>
      <c r="R97" s="149"/>
      <c r="S97" s="149"/>
      <c r="T97" s="130"/>
      <c r="U97" s="130"/>
      <c r="V97" s="130"/>
      <c r="W97" s="130"/>
      <c r="X97" s="130"/>
      <c r="Y97" s="19"/>
      <c r="Z97" s="19"/>
      <c r="AA97" s="19"/>
    </row>
    <row r="98" spans="1:27" ht="14.25" hidden="1" customHeight="1" x14ac:dyDescent="0.2">
      <c r="A98" s="337" t="s">
        <v>88</v>
      </c>
      <c r="B98" s="337"/>
      <c r="C98" s="337"/>
      <c r="D98" s="131"/>
      <c r="E98" s="131" t="s">
        <v>48</v>
      </c>
      <c r="F98" s="131" t="s">
        <v>48</v>
      </c>
      <c r="G98" s="131"/>
      <c r="H98" s="131"/>
      <c r="I98" s="131"/>
      <c r="J98" s="131"/>
      <c r="K98" s="131"/>
      <c r="L98" s="131"/>
      <c r="M98" s="131"/>
      <c r="N98" s="176"/>
      <c r="O98" s="131"/>
      <c r="P98" s="58"/>
      <c r="Q98" s="58"/>
      <c r="R98" s="178"/>
      <c r="S98" s="178"/>
      <c r="T98" s="131"/>
      <c r="U98" s="131"/>
      <c r="V98" s="131"/>
      <c r="W98" s="131"/>
      <c r="X98" s="131"/>
      <c r="Y98" s="19"/>
      <c r="Z98" s="19"/>
      <c r="AA98" s="19"/>
    </row>
    <row r="99" spans="1:27" ht="14.25" hidden="1" customHeight="1" x14ac:dyDescent="0.2">
      <c r="A99" s="132"/>
      <c r="B99" s="132"/>
      <c r="C99" s="13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176"/>
      <c r="O99" s="131"/>
      <c r="P99" s="58"/>
      <c r="Q99" s="58"/>
      <c r="R99" s="178"/>
      <c r="S99" s="61"/>
      <c r="T99" s="60"/>
      <c r="U99" s="60"/>
      <c r="V99" s="60"/>
      <c r="W99" s="60"/>
      <c r="X99" s="60"/>
      <c r="Y99" s="19"/>
      <c r="Z99" s="19"/>
      <c r="AA99" s="19"/>
    </row>
    <row r="100" spans="1:27" ht="14.25" hidden="1" customHeight="1" x14ac:dyDescent="0.2">
      <c r="A100" s="132" t="s">
        <v>17</v>
      </c>
      <c r="B100" s="290" t="s">
        <v>81</v>
      </c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2"/>
      <c r="Y100" s="19"/>
      <c r="Z100" s="19"/>
      <c r="AA100" s="19"/>
    </row>
    <row r="101" spans="1:27" ht="14.25" hidden="1" customHeight="1" x14ac:dyDescent="0.2">
      <c r="A101" s="130"/>
      <c r="B101" s="130"/>
      <c r="C101" s="130"/>
      <c r="D101" s="130"/>
      <c r="E101" s="56" t="s">
        <v>22</v>
      </c>
      <c r="F101" s="56" t="s">
        <v>22</v>
      </c>
      <c r="G101" s="56" t="s">
        <v>22</v>
      </c>
      <c r="H101" s="56" t="s">
        <v>22</v>
      </c>
      <c r="I101" s="56" t="s">
        <v>22</v>
      </c>
      <c r="J101" s="56" t="s">
        <v>22</v>
      </c>
      <c r="K101" s="56" t="s">
        <v>22</v>
      </c>
      <c r="L101" s="56" t="s">
        <v>22</v>
      </c>
      <c r="M101" s="56" t="s">
        <v>22</v>
      </c>
      <c r="N101" s="149"/>
      <c r="O101" s="130"/>
      <c r="P101" s="57"/>
      <c r="Q101" s="57"/>
      <c r="R101" s="149"/>
      <c r="S101" s="149"/>
      <c r="T101" s="130"/>
      <c r="U101" s="130"/>
      <c r="V101" s="130"/>
      <c r="W101" s="130"/>
      <c r="X101" s="130"/>
      <c r="Y101" s="19"/>
      <c r="Z101" s="19"/>
      <c r="AA101" s="19"/>
    </row>
    <row r="102" spans="1:27" ht="14.25" hidden="1" customHeight="1" x14ac:dyDescent="0.2">
      <c r="A102" s="302" t="s">
        <v>89</v>
      </c>
      <c r="B102" s="303"/>
      <c r="C102" s="304"/>
      <c r="D102" s="131"/>
      <c r="E102" s="131" t="s">
        <v>22</v>
      </c>
      <c r="F102" s="131" t="s">
        <v>22</v>
      </c>
      <c r="G102" s="131"/>
      <c r="H102" s="131"/>
      <c r="I102" s="131"/>
      <c r="J102" s="131"/>
      <c r="K102" s="131"/>
      <c r="L102" s="131"/>
      <c r="M102" s="131"/>
      <c r="N102" s="176"/>
      <c r="O102" s="131"/>
      <c r="P102" s="58"/>
      <c r="Q102" s="58"/>
      <c r="R102" s="178"/>
      <c r="S102" s="178"/>
      <c r="T102" s="131"/>
      <c r="U102" s="131"/>
      <c r="V102" s="131"/>
      <c r="W102" s="131"/>
      <c r="X102" s="131"/>
      <c r="Y102" s="19"/>
      <c r="Z102" s="19"/>
      <c r="AA102" s="19"/>
    </row>
    <row r="103" spans="1:27" ht="14.25" hidden="1" customHeight="1" x14ac:dyDescent="0.2">
      <c r="A103" s="131" t="s">
        <v>54</v>
      </c>
      <c r="B103" s="302" t="s">
        <v>70</v>
      </c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4"/>
      <c r="Y103" s="19"/>
      <c r="Z103" s="19"/>
      <c r="AA103" s="19"/>
    </row>
    <row r="104" spans="1:27" ht="14.25" hidden="1" customHeight="1" x14ac:dyDescent="0.2">
      <c r="A104" s="130"/>
      <c r="B104" s="130"/>
      <c r="C104" s="130"/>
      <c r="D104" s="130"/>
      <c r="E104" s="56" t="s">
        <v>22</v>
      </c>
      <c r="F104" s="56" t="s">
        <v>22</v>
      </c>
      <c r="G104" s="56" t="s">
        <v>22</v>
      </c>
      <c r="H104" s="56" t="s">
        <v>22</v>
      </c>
      <c r="I104" s="56" t="s">
        <v>22</v>
      </c>
      <c r="J104" s="56" t="s">
        <v>22</v>
      </c>
      <c r="K104" s="56" t="s">
        <v>22</v>
      </c>
      <c r="L104" s="56" t="s">
        <v>22</v>
      </c>
      <c r="M104" s="56" t="s">
        <v>22</v>
      </c>
      <c r="N104" s="149"/>
      <c r="O104" s="130"/>
      <c r="P104" s="57"/>
      <c r="Q104" s="57"/>
      <c r="R104" s="149"/>
      <c r="S104" s="149"/>
      <c r="T104" s="130"/>
      <c r="U104" s="130"/>
      <c r="V104" s="130"/>
      <c r="W104" s="130"/>
      <c r="X104" s="130"/>
      <c r="Y104" s="19"/>
      <c r="Z104" s="19"/>
      <c r="AA104" s="19"/>
    </row>
    <row r="105" spans="1:27" ht="14.25" hidden="1" customHeight="1" x14ac:dyDescent="0.2">
      <c r="A105" s="302" t="s">
        <v>90</v>
      </c>
      <c r="B105" s="303"/>
      <c r="C105" s="304"/>
      <c r="D105" s="131"/>
      <c r="E105" s="131" t="s">
        <v>22</v>
      </c>
      <c r="F105" s="131" t="s">
        <v>22</v>
      </c>
      <c r="G105" s="131"/>
      <c r="H105" s="131"/>
      <c r="I105" s="131"/>
      <c r="J105" s="131"/>
      <c r="K105" s="131"/>
      <c r="L105" s="131"/>
      <c r="M105" s="131"/>
      <c r="N105" s="176"/>
      <c r="O105" s="131"/>
      <c r="P105" s="58"/>
      <c r="Q105" s="58"/>
      <c r="R105" s="178"/>
      <c r="S105" s="178"/>
      <c r="T105" s="131"/>
      <c r="U105" s="131"/>
      <c r="V105" s="131"/>
      <c r="W105" s="131"/>
      <c r="X105" s="131"/>
      <c r="Y105" s="19"/>
      <c r="Z105" s="19"/>
      <c r="AA105" s="19"/>
    </row>
    <row r="106" spans="1:27" ht="14.25" hidden="1" customHeight="1" x14ac:dyDescent="0.2">
      <c r="A106" s="302" t="s">
        <v>91</v>
      </c>
      <c r="B106" s="303"/>
      <c r="C106" s="304"/>
      <c r="D106" s="131"/>
      <c r="E106" s="131" t="s">
        <v>22</v>
      </c>
      <c r="F106" s="131" t="s">
        <v>22</v>
      </c>
      <c r="G106" s="131"/>
      <c r="H106" s="131"/>
      <c r="I106" s="131"/>
      <c r="J106" s="131"/>
      <c r="K106" s="131"/>
      <c r="L106" s="131"/>
      <c r="M106" s="131"/>
      <c r="N106" s="176"/>
      <c r="O106" s="131"/>
      <c r="P106" s="58"/>
      <c r="Q106" s="58"/>
      <c r="R106" s="178"/>
      <c r="S106" s="178"/>
      <c r="T106" s="131"/>
      <c r="U106" s="131"/>
      <c r="V106" s="131"/>
      <c r="W106" s="131"/>
      <c r="X106" s="131"/>
      <c r="Y106" s="19"/>
      <c r="Z106" s="19"/>
      <c r="AA106" s="19"/>
    </row>
    <row r="107" spans="1:27" ht="17.25" customHeight="1" x14ac:dyDescent="0.2">
      <c r="A107" s="293" t="s">
        <v>129</v>
      </c>
      <c r="B107" s="294"/>
      <c r="C107" s="295"/>
      <c r="D107" s="88">
        <f>'4'!D70</f>
        <v>237.68</v>
      </c>
      <c r="E107" s="88">
        <f>'4'!E70</f>
        <v>143.72999999999999</v>
      </c>
      <c r="F107" s="88">
        <v>0</v>
      </c>
      <c r="G107" s="88">
        <v>0</v>
      </c>
      <c r="H107" s="88">
        <v>0</v>
      </c>
      <c r="I107" s="88">
        <v>0</v>
      </c>
      <c r="J107" s="88">
        <f>D107-E107</f>
        <v>93.950000000000017</v>
      </c>
      <c r="K107" s="88">
        <v>0</v>
      </c>
      <c r="L107" s="88">
        <v>0</v>
      </c>
      <c r="M107" s="88">
        <f>E107</f>
        <v>143.72999999999999</v>
      </c>
      <c r="N107" s="88">
        <f>N88</f>
        <v>237.68</v>
      </c>
      <c r="O107" s="88">
        <f t="shared" ref="O107:S107" si="13">O88</f>
        <v>0</v>
      </c>
      <c r="P107" s="88">
        <f t="shared" si="13"/>
        <v>237.68</v>
      </c>
      <c r="Q107" s="88">
        <f t="shared" si="13"/>
        <v>0</v>
      </c>
      <c r="R107" s="88">
        <f t="shared" si="13"/>
        <v>0</v>
      </c>
      <c r="S107" s="88">
        <f t="shared" si="13"/>
        <v>0</v>
      </c>
      <c r="T107" s="147" t="s">
        <v>121</v>
      </c>
      <c r="U107" s="147" t="s">
        <v>121</v>
      </c>
      <c r="V107" s="147" t="s">
        <v>121</v>
      </c>
      <c r="W107" s="131" t="s">
        <v>121</v>
      </c>
      <c r="X107" s="131" t="s">
        <v>121</v>
      </c>
      <c r="Y107" s="19"/>
      <c r="Z107" s="19"/>
      <c r="AA107" s="19"/>
    </row>
    <row r="108" spans="1:27" ht="17.25" hidden="1" customHeight="1" x14ac:dyDescent="0.2">
      <c r="A108" s="284" t="s">
        <v>107</v>
      </c>
      <c r="B108" s="285"/>
      <c r="C108" s="286"/>
      <c r="D108" s="91">
        <f>D72+D74+D76</f>
        <v>10489.8</v>
      </c>
      <c r="E108" s="88" t="str">
        <f>E77</f>
        <v>х</v>
      </c>
      <c r="F108" s="88" t="str">
        <f>F77</f>
        <v>х</v>
      </c>
      <c r="G108" s="74" t="s">
        <v>121</v>
      </c>
      <c r="H108" s="74" t="s">
        <v>121</v>
      </c>
      <c r="I108" s="74" t="s">
        <v>121</v>
      </c>
      <c r="J108" s="103" t="str">
        <f>J77</f>
        <v>-</v>
      </c>
      <c r="K108" s="74" t="s">
        <v>121</v>
      </c>
      <c r="L108" s="74" t="s">
        <v>121</v>
      </c>
      <c r="M108" s="91" t="str">
        <f t="shared" ref="M108:T108" si="14">M77</f>
        <v>-</v>
      </c>
      <c r="N108" s="91">
        <f t="shared" si="14"/>
        <v>0</v>
      </c>
      <c r="O108" s="91">
        <f t="shared" si="14"/>
        <v>10489.8</v>
      </c>
      <c r="P108" s="91">
        <f t="shared" si="14"/>
        <v>0</v>
      </c>
      <c r="Q108" s="91">
        <f t="shared" si="14"/>
        <v>0</v>
      </c>
      <c r="R108" s="91">
        <f t="shared" si="14"/>
        <v>0</v>
      </c>
      <c r="S108" s="91">
        <f t="shared" si="14"/>
        <v>10489.8</v>
      </c>
      <c r="T108" s="105" t="str">
        <f t="shared" si="14"/>
        <v>-</v>
      </c>
      <c r="U108" s="91"/>
      <c r="V108" s="91" t="str">
        <f>V77</f>
        <v>-</v>
      </c>
      <c r="W108" s="91" t="str">
        <f>W77</f>
        <v>-</v>
      </c>
      <c r="X108" s="91" t="str">
        <f>X77</f>
        <v>-</v>
      </c>
      <c r="Y108" s="23"/>
      <c r="Z108" s="23"/>
      <c r="AA108" s="23"/>
    </row>
    <row r="109" spans="1:27" ht="17.25" customHeight="1" x14ac:dyDescent="0.2">
      <c r="A109" s="149" t="s">
        <v>96</v>
      </c>
      <c r="B109" s="296" t="s">
        <v>18</v>
      </c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8"/>
      <c r="Y109" s="148"/>
      <c r="Z109" s="148"/>
      <c r="AA109" s="148"/>
    </row>
    <row r="110" spans="1:27" ht="17.25" customHeight="1" x14ac:dyDescent="0.2">
      <c r="A110" s="54" t="s">
        <v>19</v>
      </c>
      <c r="B110" s="293" t="s">
        <v>170</v>
      </c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5"/>
      <c r="Y110" s="25"/>
      <c r="Z110" s="25"/>
      <c r="AA110" s="25"/>
    </row>
    <row r="111" spans="1:27" ht="17.25" customHeight="1" x14ac:dyDescent="0.2">
      <c r="A111" s="55" t="s">
        <v>20</v>
      </c>
      <c r="B111" s="290" t="s">
        <v>68</v>
      </c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2"/>
      <c r="Y111" s="25"/>
      <c r="Z111" s="25"/>
      <c r="AA111" s="25"/>
    </row>
    <row r="112" spans="1:27" ht="17.25" hidden="1" customHeight="1" x14ac:dyDescent="0.2">
      <c r="A112" s="130"/>
      <c r="B112" s="56" t="s">
        <v>22</v>
      </c>
      <c r="C112" s="56" t="s">
        <v>22</v>
      </c>
      <c r="D112" s="56" t="s">
        <v>22</v>
      </c>
      <c r="E112" s="56" t="s">
        <v>22</v>
      </c>
      <c r="F112" s="56" t="s">
        <v>22</v>
      </c>
      <c r="G112" s="56" t="s">
        <v>22</v>
      </c>
      <c r="H112" s="56" t="s">
        <v>22</v>
      </c>
      <c r="I112" s="56" t="s">
        <v>22</v>
      </c>
      <c r="J112" s="56" t="s">
        <v>22</v>
      </c>
      <c r="K112" s="56" t="s">
        <v>22</v>
      </c>
      <c r="L112" s="56" t="s">
        <v>22</v>
      </c>
      <c r="M112" s="56" t="s">
        <v>22</v>
      </c>
      <c r="N112" s="74" t="s">
        <v>121</v>
      </c>
      <c r="O112" s="74" t="s">
        <v>121</v>
      </c>
      <c r="P112" s="74" t="s">
        <v>121</v>
      </c>
      <c r="Q112" s="74" t="s">
        <v>121</v>
      </c>
      <c r="R112" s="74" t="s">
        <v>121</v>
      </c>
      <c r="S112" s="74" t="s">
        <v>121</v>
      </c>
      <c r="T112" s="74" t="s">
        <v>121</v>
      </c>
      <c r="U112" s="74" t="s">
        <v>121</v>
      </c>
      <c r="V112" s="74" t="s">
        <v>121</v>
      </c>
      <c r="W112" s="74" t="s">
        <v>121</v>
      </c>
      <c r="X112" s="74" t="s">
        <v>121</v>
      </c>
      <c r="Y112" s="23"/>
      <c r="Z112" s="23"/>
      <c r="AA112" s="23"/>
    </row>
    <row r="113" spans="1:29" s="119" customFormat="1" ht="17.25" customHeight="1" x14ac:dyDescent="0.2">
      <c r="A113" s="287" t="s">
        <v>92</v>
      </c>
      <c r="B113" s="288"/>
      <c r="C113" s="289"/>
      <c r="D113" s="88">
        <v>0</v>
      </c>
      <c r="E113" s="147" t="s">
        <v>22</v>
      </c>
      <c r="F113" s="147" t="s">
        <v>22</v>
      </c>
      <c r="G113" s="74" t="s">
        <v>121</v>
      </c>
      <c r="H113" s="74" t="s">
        <v>121</v>
      </c>
      <c r="I113" s="74" t="s">
        <v>121</v>
      </c>
      <c r="J113" s="74" t="s">
        <v>121</v>
      </c>
      <c r="K113" s="74" t="s">
        <v>121</v>
      </c>
      <c r="L113" s="74" t="s">
        <v>121</v>
      </c>
      <c r="M113" s="107">
        <v>0</v>
      </c>
      <c r="N113" s="107">
        <v>0</v>
      </c>
      <c r="O113" s="107">
        <v>0</v>
      </c>
      <c r="P113" s="107">
        <v>0</v>
      </c>
      <c r="Q113" s="107">
        <v>0</v>
      </c>
      <c r="R113" s="107">
        <v>0</v>
      </c>
      <c r="S113" s="107">
        <v>0</v>
      </c>
      <c r="T113" s="74" t="s">
        <v>121</v>
      </c>
      <c r="U113" s="74" t="s">
        <v>121</v>
      </c>
      <c r="V113" s="74" t="s">
        <v>121</v>
      </c>
      <c r="W113" s="74" t="s">
        <v>121</v>
      </c>
      <c r="X113" s="74" t="s">
        <v>121</v>
      </c>
      <c r="Y113" s="150"/>
      <c r="Z113" s="150"/>
      <c r="AA113" s="150"/>
      <c r="AB113" s="156"/>
      <c r="AC113" s="156"/>
    </row>
    <row r="114" spans="1:29" s="119" customFormat="1" ht="17.25" customHeight="1" x14ac:dyDescent="0.2">
      <c r="A114" s="147" t="s">
        <v>21</v>
      </c>
      <c r="B114" s="290" t="s">
        <v>158</v>
      </c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2"/>
      <c r="Y114" s="156"/>
      <c r="Z114" s="156"/>
      <c r="AA114" s="156"/>
      <c r="AB114" s="156"/>
      <c r="AC114" s="156"/>
    </row>
    <row r="115" spans="1:29" s="119" customFormat="1" ht="63.75" x14ac:dyDescent="0.2">
      <c r="A115" s="211" t="str">
        <f>'4'!A76</f>
        <v>3.1.2.1</v>
      </c>
      <c r="B115" s="217" t="str">
        <f>'4'!B76</f>
        <v>Реконструкція системи теплопостачання житлового будинку №7а на вул. Грабовського в м. Луцьку (влаштування вузла комерційного обліку теплової енергії)</v>
      </c>
      <c r="C115" s="211" t="str">
        <f>'4'!C76</f>
        <v>1 шт</v>
      </c>
      <c r="D115" s="211">
        <f>'4'!D76</f>
        <v>79.430000000000007</v>
      </c>
      <c r="E115" s="212" t="s">
        <v>22</v>
      </c>
      <c r="F115" s="212" t="s">
        <v>22</v>
      </c>
      <c r="G115" s="212" t="s">
        <v>22</v>
      </c>
      <c r="H115" s="212" t="s">
        <v>22</v>
      </c>
      <c r="I115" s="212" t="s">
        <v>22</v>
      </c>
      <c r="J115" s="212" t="s">
        <v>22</v>
      </c>
      <c r="K115" s="212" t="s">
        <v>22</v>
      </c>
      <c r="L115" s="212" t="s">
        <v>22</v>
      </c>
      <c r="M115" s="212" t="s">
        <v>22</v>
      </c>
      <c r="N115" s="210">
        <f>D115</f>
        <v>79.430000000000007</v>
      </c>
      <c r="O115" s="107">
        <v>0</v>
      </c>
      <c r="P115" s="107">
        <v>0</v>
      </c>
      <c r="Q115" s="107">
        <v>0</v>
      </c>
      <c r="R115" s="210">
        <f>D115</f>
        <v>79.430000000000007</v>
      </c>
      <c r="S115" s="107">
        <v>0</v>
      </c>
      <c r="T115" s="212" t="s">
        <v>121</v>
      </c>
      <c r="U115" s="212" t="s">
        <v>121</v>
      </c>
      <c r="V115" s="212" t="s">
        <v>121</v>
      </c>
      <c r="W115" s="212" t="s">
        <v>121</v>
      </c>
      <c r="X115" s="212" t="s">
        <v>121</v>
      </c>
      <c r="Y115" s="156"/>
      <c r="Z115" s="156"/>
      <c r="AA115" s="156"/>
      <c r="AB115" s="156"/>
      <c r="AC115" s="156"/>
    </row>
    <row r="116" spans="1:29" s="119" customFormat="1" ht="63.75" x14ac:dyDescent="0.2">
      <c r="A116" s="211" t="str">
        <f>'4'!A77</f>
        <v>3.1.2.2</v>
      </c>
      <c r="B116" s="217" t="str">
        <f>'4'!B77</f>
        <v>Реконструкція системи теплопостачання житлового будинку №8 на бульварі Дружби народів в м. Луцьку (влаштування вузла комерційного обліку теплової енергії)</v>
      </c>
      <c r="C116" s="211" t="str">
        <f>'4'!C77</f>
        <v>1 шт</v>
      </c>
      <c r="D116" s="211">
        <f>'4'!D77</f>
        <v>81.34</v>
      </c>
      <c r="E116" s="212" t="s">
        <v>22</v>
      </c>
      <c r="F116" s="212" t="s">
        <v>22</v>
      </c>
      <c r="G116" s="212" t="s">
        <v>22</v>
      </c>
      <c r="H116" s="212" t="s">
        <v>22</v>
      </c>
      <c r="I116" s="212" t="s">
        <v>22</v>
      </c>
      <c r="J116" s="212" t="s">
        <v>22</v>
      </c>
      <c r="K116" s="212" t="s">
        <v>22</v>
      </c>
      <c r="L116" s="212" t="s">
        <v>22</v>
      </c>
      <c r="M116" s="212" t="s">
        <v>22</v>
      </c>
      <c r="N116" s="210">
        <f t="shared" ref="N116:N119" si="15">D116</f>
        <v>81.34</v>
      </c>
      <c r="O116" s="107">
        <v>0</v>
      </c>
      <c r="P116" s="107">
        <v>0</v>
      </c>
      <c r="Q116" s="107">
        <v>0</v>
      </c>
      <c r="R116" s="210">
        <f t="shared" ref="R116:R118" si="16">D116</f>
        <v>81.34</v>
      </c>
      <c r="S116" s="107">
        <v>0</v>
      </c>
      <c r="T116" s="212" t="s">
        <v>121</v>
      </c>
      <c r="U116" s="212" t="s">
        <v>121</v>
      </c>
      <c r="V116" s="212" t="s">
        <v>121</v>
      </c>
      <c r="W116" s="212" t="s">
        <v>121</v>
      </c>
      <c r="X116" s="212" t="s">
        <v>121</v>
      </c>
      <c r="Y116" s="156"/>
      <c r="Z116" s="156"/>
      <c r="AA116" s="156"/>
      <c r="AB116" s="156"/>
      <c r="AC116" s="156"/>
    </row>
    <row r="117" spans="1:29" s="119" customFormat="1" ht="63.75" x14ac:dyDescent="0.2">
      <c r="A117" s="211" t="str">
        <f>'4'!A78</f>
        <v>3.1.2.3</v>
      </c>
      <c r="B117" s="217" t="str">
        <f>'4'!B78</f>
        <v>Реконструкція системи теплопостачання житлового будинку №10 на бульварі Дружби народів в м. Луцьку (влаштування вузла комерційного обліку теплової енергії)</v>
      </c>
      <c r="C117" s="211" t="str">
        <f>'4'!C78</f>
        <v>1 шт</v>
      </c>
      <c r="D117" s="211">
        <f>'4'!D78</f>
        <v>98.33</v>
      </c>
      <c r="E117" s="212" t="s">
        <v>22</v>
      </c>
      <c r="F117" s="212" t="s">
        <v>22</v>
      </c>
      <c r="G117" s="212" t="s">
        <v>22</v>
      </c>
      <c r="H117" s="212" t="s">
        <v>22</v>
      </c>
      <c r="I117" s="212" t="s">
        <v>22</v>
      </c>
      <c r="J117" s="212" t="s">
        <v>22</v>
      </c>
      <c r="K117" s="212" t="s">
        <v>22</v>
      </c>
      <c r="L117" s="212" t="s">
        <v>22</v>
      </c>
      <c r="M117" s="212" t="s">
        <v>22</v>
      </c>
      <c r="N117" s="210">
        <f t="shared" si="15"/>
        <v>98.33</v>
      </c>
      <c r="O117" s="107">
        <v>0</v>
      </c>
      <c r="P117" s="107">
        <v>0</v>
      </c>
      <c r="Q117" s="107">
        <v>0</v>
      </c>
      <c r="R117" s="210">
        <f t="shared" si="16"/>
        <v>98.33</v>
      </c>
      <c r="S117" s="107">
        <v>0</v>
      </c>
      <c r="T117" s="212" t="s">
        <v>121</v>
      </c>
      <c r="U117" s="212" t="s">
        <v>121</v>
      </c>
      <c r="V117" s="212" t="s">
        <v>121</v>
      </c>
      <c r="W117" s="212" t="s">
        <v>121</v>
      </c>
      <c r="X117" s="212" t="s">
        <v>121</v>
      </c>
      <c r="Y117" s="156"/>
      <c r="Z117" s="156"/>
      <c r="AA117" s="156"/>
      <c r="AB117" s="156"/>
      <c r="AC117" s="156"/>
    </row>
    <row r="118" spans="1:29" s="119" customFormat="1" ht="63.75" x14ac:dyDescent="0.2">
      <c r="A118" s="211" t="str">
        <f>'4'!A79</f>
        <v>3.1.2.4</v>
      </c>
      <c r="B118" s="217" t="str">
        <f>'4'!B79</f>
        <v>Реконструкція системи теплопостачання житлового будинку №8а на бульварі Дружби народів в м. Луцьку (влаштування вузла комерційного обліку теплової енергії)</v>
      </c>
      <c r="C118" s="211" t="str">
        <f>'4'!C79</f>
        <v>1 шт</v>
      </c>
      <c r="D118" s="211">
        <f>'4'!D79</f>
        <v>88.31</v>
      </c>
      <c r="E118" s="212" t="s">
        <v>22</v>
      </c>
      <c r="F118" s="212" t="s">
        <v>22</v>
      </c>
      <c r="G118" s="212" t="s">
        <v>22</v>
      </c>
      <c r="H118" s="212" t="s">
        <v>22</v>
      </c>
      <c r="I118" s="212" t="s">
        <v>22</v>
      </c>
      <c r="J118" s="212" t="s">
        <v>22</v>
      </c>
      <c r="K118" s="212" t="s">
        <v>22</v>
      </c>
      <c r="L118" s="212" t="s">
        <v>22</v>
      </c>
      <c r="M118" s="212" t="s">
        <v>22</v>
      </c>
      <c r="N118" s="210">
        <f t="shared" si="15"/>
        <v>88.31</v>
      </c>
      <c r="O118" s="107">
        <v>0</v>
      </c>
      <c r="P118" s="107">
        <v>0</v>
      </c>
      <c r="Q118" s="107">
        <v>0</v>
      </c>
      <c r="R118" s="210">
        <f t="shared" si="16"/>
        <v>88.31</v>
      </c>
      <c r="S118" s="107">
        <v>0</v>
      </c>
      <c r="T118" s="212" t="s">
        <v>121</v>
      </c>
      <c r="U118" s="212" t="s">
        <v>121</v>
      </c>
      <c r="V118" s="212" t="s">
        <v>121</v>
      </c>
      <c r="W118" s="212" t="s">
        <v>121</v>
      </c>
      <c r="X118" s="212" t="s">
        <v>121</v>
      </c>
      <c r="Y118" s="156"/>
      <c r="Z118" s="156"/>
      <c r="AA118" s="156"/>
      <c r="AB118" s="156"/>
      <c r="AC118" s="156"/>
    </row>
    <row r="119" spans="1:29" s="119" customFormat="1" ht="51" x14ac:dyDescent="0.2">
      <c r="A119" s="211" t="str">
        <f>'4'!A80</f>
        <v>3.1.2.5</v>
      </c>
      <c r="B119" s="217" t="str">
        <f>'4'!B80</f>
        <v>Реконструкція системи теплопостачання житлового будинку №5 на вул. На Таборищі в м. Луцьку (влаштування вузла комерційного обліку теплової енергії)</v>
      </c>
      <c r="C119" s="211" t="str">
        <f>'4'!C80</f>
        <v>1 шт</v>
      </c>
      <c r="D119" s="211">
        <f>'4'!D80</f>
        <v>63.17</v>
      </c>
      <c r="E119" s="212" t="s">
        <v>22</v>
      </c>
      <c r="F119" s="212" t="s">
        <v>22</v>
      </c>
      <c r="G119" s="212" t="s">
        <v>22</v>
      </c>
      <c r="H119" s="212" t="s">
        <v>22</v>
      </c>
      <c r="I119" s="212" t="s">
        <v>22</v>
      </c>
      <c r="J119" s="212" t="s">
        <v>22</v>
      </c>
      <c r="K119" s="212" t="s">
        <v>22</v>
      </c>
      <c r="L119" s="212" t="s">
        <v>22</v>
      </c>
      <c r="M119" s="212" t="s">
        <v>22</v>
      </c>
      <c r="N119" s="210">
        <f t="shared" si="15"/>
        <v>63.17</v>
      </c>
      <c r="O119" s="107">
        <v>0</v>
      </c>
      <c r="P119" s="107">
        <v>0</v>
      </c>
      <c r="Q119" s="107">
        <v>0</v>
      </c>
      <c r="R119" s="210">
        <f>D119</f>
        <v>63.17</v>
      </c>
      <c r="S119" s="107">
        <v>0</v>
      </c>
      <c r="T119" s="212" t="s">
        <v>121</v>
      </c>
      <c r="U119" s="212" t="s">
        <v>121</v>
      </c>
      <c r="V119" s="212" t="s">
        <v>121</v>
      </c>
      <c r="W119" s="212" t="s">
        <v>121</v>
      </c>
      <c r="X119" s="212" t="s">
        <v>121</v>
      </c>
      <c r="Y119" s="156"/>
      <c r="Z119" s="156"/>
      <c r="AA119" s="156"/>
      <c r="AB119" s="156"/>
      <c r="AC119" s="156"/>
    </row>
    <row r="120" spans="1:29" s="119" customFormat="1" ht="17.25" customHeight="1" x14ac:dyDescent="0.2">
      <c r="A120" s="287" t="s">
        <v>93</v>
      </c>
      <c r="B120" s="288"/>
      <c r="C120" s="289"/>
      <c r="D120" s="88">
        <f>SUM(D115:D119)</f>
        <v>410.58000000000004</v>
      </c>
      <c r="E120" s="147" t="s">
        <v>22</v>
      </c>
      <c r="F120" s="147" t="s">
        <v>22</v>
      </c>
      <c r="G120" s="74" t="s">
        <v>121</v>
      </c>
      <c r="H120" s="74" t="s">
        <v>121</v>
      </c>
      <c r="I120" s="74" t="s">
        <v>121</v>
      </c>
      <c r="J120" s="74" t="s">
        <v>121</v>
      </c>
      <c r="K120" s="74" t="s">
        <v>121</v>
      </c>
      <c r="L120" s="74" t="s">
        <v>121</v>
      </c>
      <c r="M120" s="88">
        <f>D120</f>
        <v>410.58000000000004</v>
      </c>
      <c r="N120" s="88">
        <f t="shared" ref="N120:S120" si="17">SUM(N115:N119)</f>
        <v>410.58000000000004</v>
      </c>
      <c r="O120" s="88">
        <f t="shared" si="17"/>
        <v>0</v>
      </c>
      <c r="P120" s="88">
        <f t="shared" si="17"/>
        <v>0</v>
      </c>
      <c r="Q120" s="88">
        <f t="shared" si="17"/>
        <v>0</v>
      </c>
      <c r="R120" s="88">
        <f t="shared" si="17"/>
        <v>410.58000000000004</v>
      </c>
      <c r="S120" s="88">
        <f t="shared" si="17"/>
        <v>0</v>
      </c>
      <c r="T120" s="74" t="s">
        <v>121</v>
      </c>
      <c r="U120" s="74" t="s">
        <v>121</v>
      </c>
      <c r="V120" s="74" t="s">
        <v>121</v>
      </c>
      <c r="W120" s="74" t="s">
        <v>121</v>
      </c>
      <c r="X120" s="74" t="s">
        <v>121</v>
      </c>
      <c r="Y120" s="150"/>
      <c r="Z120" s="150"/>
      <c r="AA120" s="150"/>
      <c r="AB120" s="156"/>
      <c r="AC120" s="156"/>
    </row>
    <row r="121" spans="1:29" s="119" customFormat="1" ht="17.25" customHeight="1" x14ac:dyDescent="0.2">
      <c r="A121" s="75" t="s">
        <v>46</v>
      </c>
      <c r="B121" s="287" t="s">
        <v>70</v>
      </c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9"/>
      <c r="Y121" s="156"/>
      <c r="Z121" s="156"/>
      <c r="AA121" s="156"/>
      <c r="AB121" s="156"/>
      <c r="AC121" s="156"/>
    </row>
    <row r="122" spans="1:29" s="119" customFormat="1" ht="17.25" customHeight="1" x14ac:dyDescent="0.2">
      <c r="A122" s="287" t="s">
        <v>94</v>
      </c>
      <c r="B122" s="288"/>
      <c r="C122" s="289"/>
      <c r="D122" s="88">
        <v>0</v>
      </c>
      <c r="E122" s="147" t="s">
        <v>22</v>
      </c>
      <c r="F122" s="147" t="s">
        <v>22</v>
      </c>
      <c r="G122" s="74" t="s">
        <v>121</v>
      </c>
      <c r="H122" s="74" t="s">
        <v>121</v>
      </c>
      <c r="I122" s="74" t="s">
        <v>121</v>
      </c>
      <c r="J122" s="74" t="s">
        <v>121</v>
      </c>
      <c r="K122" s="74" t="s">
        <v>121</v>
      </c>
      <c r="L122" s="74" t="s">
        <v>121</v>
      </c>
      <c r="M122" s="87">
        <v>0</v>
      </c>
      <c r="N122" s="87">
        <v>0</v>
      </c>
      <c r="O122" s="87">
        <f>SUM(O120:O121)</f>
        <v>0</v>
      </c>
      <c r="P122" s="87">
        <v>0</v>
      </c>
      <c r="Q122" s="87">
        <v>0</v>
      </c>
      <c r="R122" s="87">
        <v>0</v>
      </c>
      <c r="S122" s="87">
        <v>0</v>
      </c>
      <c r="T122" s="74" t="s">
        <v>121</v>
      </c>
      <c r="U122" s="74" t="s">
        <v>121</v>
      </c>
      <c r="V122" s="74" t="s">
        <v>121</v>
      </c>
      <c r="W122" s="74" t="s">
        <v>121</v>
      </c>
      <c r="X122" s="74" t="s">
        <v>121</v>
      </c>
      <c r="Y122" s="150"/>
      <c r="Z122" s="193"/>
      <c r="AA122" s="150"/>
      <c r="AB122" s="156"/>
      <c r="AC122" s="156"/>
    </row>
    <row r="123" spans="1:29" s="119" customFormat="1" ht="17.25" customHeight="1" x14ac:dyDescent="0.2">
      <c r="A123" s="293" t="s">
        <v>95</v>
      </c>
      <c r="B123" s="294"/>
      <c r="C123" s="295"/>
      <c r="D123" s="88">
        <f>D122+D120+D113</f>
        <v>410.58000000000004</v>
      </c>
      <c r="E123" s="147" t="s">
        <v>22</v>
      </c>
      <c r="F123" s="147" t="s">
        <v>22</v>
      </c>
      <c r="G123" s="74" t="s">
        <v>121</v>
      </c>
      <c r="H123" s="74" t="s">
        <v>121</v>
      </c>
      <c r="I123" s="74" t="s">
        <v>121</v>
      </c>
      <c r="J123" s="74" t="s">
        <v>121</v>
      </c>
      <c r="K123" s="74" t="s">
        <v>121</v>
      </c>
      <c r="L123" s="74" t="s">
        <v>121</v>
      </c>
      <c r="M123" s="88">
        <f t="shared" ref="M123:S123" si="18">M122+M120+M113</f>
        <v>410.58000000000004</v>
      </c>
      <c r="N123" s="88">
        <f t="shared" si="18"/>
        <v>410.58000000000004</v>
      </c>
      <c r="O123" s="88">
        <f t="shared" si="18"/>
        <v>0</v>
      </c>
      <c r="P123" s="88">
        <f t="shared" si="18"/>
        <v>0</v>
      </c>
      <c r="Q123" s="88">
        <f t="shared" si="18"/>
        <v>0</v>
      </c>
      <c r="R123" s="88">
        <f t="shared" si="18"/>
        <v>410.58000000000004</v>
      </c>
      <c r="S123" s="88">
        <f t="shared" si="18"/>
        <v>0</v>
      </c>
      <c r="T123" s="74" t="s">
        <v>121</v>
      </c>
      <c r="U123" s="74" t="s">
        <v>121</v>
      </c>
      <c r="V123" s="74" t="s">
        <v>121</v>
      </c>
      <c r="W123" s="74" t="s">
        <v>121</v>
      </c>
      <c r="X123" s="74" t="s">
        <v>121</v>
      </c>
      <c r="Y123" s="150"/>
      <c r="Z123" s="150"/>
      <c r="AA123" s="150"/>
      <c r="AB123" s="156"/>
      <c r="AC123" s="156"/>
    </row>
    <row r="124" spans="1:29" s="119" customFormat="1" ht="17.25" customHeight="1" x14ac:dyDescent="0.2">
      <c r="A124" s="293" t="s">
        <v>108</v>
      </c>
      <c r="B124" s="294"/>
      <c r="C124" s="295"/>
      <c r="D124" s="88">
        <f>D123</f>
        <v>410.58000000000004</v>
      </c>
      <c r="E124" s="88">
        <v>0</v>
      </c>
      <c r="F124" s="88">
        <f>'4'!F85</f>
        <v>410.58000000000004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>
        <v>0</v>
      </c>
      <c r="M124" s="88">
        <f t="shared" ref="M124:S124" si="19">M123</f>
        <v>410.58000000000004</v>
      </c>
      <c r="N124" s="88">
        <f t="shared" si="19"/>
        <v>410.58000000000004</v>
      </c>
      <c r="O124" s="88">
        <f t="shared" si="19"/>
        <v>0</v>
      </c>
      <c r="P124" s="88">
        <f t="shared" si="19"/>
        <v>0</v>
      </c>
      <c r="Q124" s="88">
        <f t="shared" si="19"/>
        <v>0</v>
      </c>
      <c r="R124" s="88">
        <f t="shared" si="19"/>
        <v>410.58000000000004</v>
      </c>
      <c r="S124" s="88">
        <f t="shared" si="19"/>
        <v>0</v>
      </c>
      <c r="T124" s="74" t="s">
        <v>121</v>
      </c>
      <c r="U124" s="74" t="s">
        <v>121</v>
      </c>
      <c r="V124" s="74" t="s">
        <v>121</v>
      </c>
      <c r="W124" s="74" t="s">
        <v>121</v>
      </c>
      <c r="X124" s="74" t="s">
        <v>121</v>
      </c>
      <c r="Y124" s="118"/>
      <c r="Z124" s="118"/>
      <c r="AA124" s="118"/>
      <c r="AB124" s="156"/>
      <c r="AC124" s="156"/>
    </row>
    <row r="125" spans="1:29" s="119" customFormat="1" ht="17.25" customHeight="1" x14ac:dyDescent="0.2">
      <c r="A125" s="149" t="s">
        <v>174</v>
      </c>
      <c r="B125" s="296" t="s">
        <v>152</v>
      </c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8"/>
      <c r="Y125" s="118"/>
      <c r="Z125" s="118"/>
      <c r="AA125" s="118"/>
      <c r="AB125" s="156"/>
      <c r="AC125" s="156"/>
    </row>
    <row r="126" spans="1:29" s="119" customFormat="1" ht="17.25" customHeight="1" x14ac:dyDescent="0.2">
      <c r="A126" s="54" t="s">
        <v>157</v>
      </c>
      <c r="B126" s="293" t="s">
        <v>170</v>
      </c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5"/>
      <c r="Y126" s="118"/>
      <c r="Z126" s="118"/>
      <c r="AA126" s="118"/>
      <c r="AB126" s="156"/>
      <c r="AC126" s="156"/>
    </row>
    <row r="127" spans="1:29" s="119" customFormat="1" ht="17.25" customHeight="1" x14ac:dyDescent="0.2">
      <c r="A127" s="55" t="s">
        <v>154</v>
      </c>
      <c r="B127" s="290" t="s">
        <v>68</v>
      </c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2"/>
      <c r="Y127" s="118"/>
      <c r="Z127" s="118"/>
      <c r="AA127" s="118"/>
      <c r="AB127" s="156"/>
      <c r="AC127" s="156"/>
    </row>
    <row r="128" spans="1:29" s="119" customFormat="1" ht="17.25" customHeight="1" x14ac:dyDescent="0.2">
      <c r="A128" s="287" t="s">
        <v>159</v>
      </c>
      <c r="B128" s="288"/>
      <c r="C128" s="289"/>
      <c r="D128" s="88">
        <v>0</v>
      </c>
      <c r="E128" s="166" t="s">
        <v>22</v>
      </c>
      <c r="F128" s="166" t="s">
        <v>22</v>
      </c>
      <c r="G128" s="74" t="s">
        <v>121</v>
      </c>
      <c r="H128" s="74" t="s">
        <v>121</v>
      </c>
      <c r="I128" s="74" t="s">
        <v>121</v>
      </c>
      <c r="J128" s="74" t="s">
        <v>121</v>
      </c>
      <c r="K128" s="74" t="s">
        <v>121</v>
      </c>
      <c r="L128" s="74" t="s">
        <v>121</v>
      </c>
      <c r="M128" s="74" t="s">
        <v>121</v>
      </c>
      <c r="N128" s="74" t="s">
        <v>121</v>
      </c>
      <c r="O128" s="74" t="s">
        <v>121</v>
      </c>
      <c r="P128" s="74" t="s">
        <v>121</v>
      </c>
      <c r="Q128" s="74" t="s">
        <v>121</v>
      </c>
      <c r="R128" s="74" t="s">
        <v>121</v>
      </c>
      <c r="S128" s="74" t="s">
        <v>121</v>
      </c>
      <c r="T128" s="74" t="s">
        <v>121</v>
      </c>
      <c r="U128" s="74" t="s">
        <v>121</v>
      </c>
      <c r="V128" s="74" t="s">
        <v>121</v>
      </c>
      <c r="W128" s="74" t="s">
        <v>121</v>
      </c>
      <c r="X128" s="74" t="s">
        <v>121</v>
      </c>
      <c r="Y128" s="118"/>
      <c r="Z128" s="118"/>
      <c r="AA128" s="118"/>
      <c r="AB128" s="156"/>
      <c r="AC128" s="156"/>
    </row>
    <row r="129" spans="1:29" s="119" customFormat="1" ht="17.25" customHeight="1" x14ac:dyDescent="0.2">
      <c r="A129" s="166" t="s">
        <v>173</v>
      </c>
      <c r="B129" s="290" t="s">
        <v>158</v>
      </c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2"/>
      <c r="Y129" s="118"/>
      <c r="Z129" s="118"/>
      <c r="AA129" s="118"/>
      <c r="AB129" s="156"/>
      <c r="AC129" s="156"/>
    </row>
    <row r="130" spans="1:29" s="119" customFormat="1" ht="17.25" customHeight="1" x14ac:dyDescent="0.2">
      <c r="A130" s="287" t="s">
        <v>160</v>
      </c>
      <c r="B130" s="288"/>
      <c r="C130" s="289"/>
      <c r="D130" s="88">
        <v>0</v>
      </c>
      <c r="E130" s="166" t="s">
        <v>22</v>
      </c>
      <c r="F130" s="166" t="s">
        <v>22</v>
      </c>
      <c r="G130" s="74" t="s">
        <v>121</v>
      </c>
      <c r="H130" s="74" t="s">
        <v>121</v>
      </c>
      <c r="I130" s="74" t="s">
        <v>121</v>
      </c>
      <c r="J130" s="74" t="s">
        <v>121</v>
      </c>
      <c r="K130" s="74" t="s">
        <v>121</v>
      </c>
      <c r="L130" s="74" t="s">
        <v>121</v>
      </c>
      <c r="M130" s="74" t="s">
        <v>121</v>
      </c>
      <c r="N130" s="74" t="s">
        <v>121</v>
      </c>
      <c r="O130" s="74" t="s">
        <v>121</v>
      </c>
      <c r="P130" s="74" t="s">
        <v>121</v>
      </c>
      <c r="Q130" s="74" t="s">
        <v>121</v>
      </c>
      <c r="R130" s="74" t="s">
        <v>121</v>
      </c>
      <c r="S130" s="74" t="s">
        <v>121</v>
      </c>
      <c r="T130" s="74" t="s">
        <v>121</v>
      </c>
      <c r="U130" s="74" t="s">
        <v>121</v>
      </c>
      <c r="V130" s="74" t="s">
        <v>121</v>
      </c>
      <c r="W130" s="74" t="s">
        <v>121</v>
      </c>
      <c r="X130" s="74" t="s">
        <v>121</v>
      </c>
      <c r="Y130" s="118"/>
      <c r="Z130" s="118"/>
      <c r="AA130" s="118"/>
      <c r="AB130" s="156"/>
      <c r="AC130" s="156"/>
    </row>
    <row r="131" spans="1:29" s="119" customFormat="1" ht="17.25" customHeight="1" x14ac:dyDescent="0.2">
      <c r="A131" s="75" t="s">
        <v>156</v>
      </c>
      <c r="B131" s="287" t="s">
        <v>70</v>
      </c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9"/>
      <c r="Y131" s="118"/>
      <c r="Z131" s="118"/>
      <c r="AA131" s="118"/>
      <c r="AB131" s="156"/>
      <c r="AC131" s="156"/>
    </row>
    <row r="132" spans="1:29" s="119" customFormat="1" ht="17.25" hidden="1" customHeight="1" x14ac:dyDescent="0.2">
      <c r="A132" s="167"/>
      <c r="B132" s="167"/>
      <c r="C132" s="167"/>
      <c r="D132" s="167"/>
      <c r="E132" s="74" t="s">
        <v>22</v>
      </c>
      <c r="F132" s="74" t="s">
        <v>22</v>
      </c>
      <c r="G132" s="74" t="s">
        <v>22</v>
      </c>
      <c r="H132" s="74" t="s">
        <v>22</v>
      </c>
      <c r="I132" s="74" t="s">
        <v>22</v>
      </c>
      <c r="J132" s="74" t="s">
        <v>22</v>
      </c>
      <c r="K132" s="74" t="s">
        <v>22</v>
      </c>
      <c r="L132" s="74" t="s">
        <v>22</v>
      </c>
      <c r="M132" s="74" t="s">
        <v>22</v>
      </c>
      <c r="N132" s="173"/>
      <c r="O132" s="167"/>
      <c r="P132" s="139"/>
      <c r="Q132" s="139"/>
      <c r="R132" s="180"/>
      <c r="S132" s="180"/>
      <c r="T132" s="167"/>
      <c r="U132" s="167"/>
      <c r="V132" s="167"/>
      <c r="W132" s="167"/>
      <c r="X132" s="167"/>
      <c r="Y132" s="118"/>
      <c r="Z132" s="118"/>
      <c r="AA132" s="118"/>
      <c r="AB132" s="156"/>
      <c r="AC132" s="156"/>
    </row>
    <row r="133" spans="1:29" s="119" customFormat="1" ht="17.25" customHeight="1" x14ac:dyDescent="0.2">
      <c r="A133" s="287" t="s">
        <v>161</v>
      </c>
      <c r="B133" s="288"/>
      <c r="C133" s="289"/>
      <c r="D133" s="88">
        <v>0</v>
      </c>
      <c r="E133" s="166" t="s">
        <v>22</v>
      </c>
      <c r="F133" s="166" t="s">
        <v>22</v>
      </c>
      <c r="G133" s="74" t="s">
        <v>121</v>
      </c>
      <c r="H133" s="74" t="s">
        <v>121</v>
      </c>
      <c r="I133" s="74" t="s">
        <v>121</v>
      </c>
      <c r="J133" s="74" t="s">
        <v>121</v>
      </c>
      <c r="K133" s="74" t="s">
        <v>121</v>
      </c>
      <c r="L133" s="74" t="s">
        <v>121</v>
      </c>
      <c r="M133" s="74" t="s">
        <v>121</v>
      </c>
      <c r="N133" s="74" t="s">
        <v>121</v>
      </c>
      <c r="O133" s="74" t="s">
        <v>121</v>
      </c>
      <c r="P133" s="74" t="s">
        <v>121</v>
      </c>
      <c r="Q133" s="74" t="s">
        <v>121</v>
      </c>
      <c r="R133" s="74" t="s">
        <v>121</v>
      </c>
      <c r="S133" s="74" t="s">
        <v>121</v>
      </c>
      <c r="T133" s="74" t="s">
        <v>121</v>
      </c>
      <c r="U133" s="74" t="s">
        <v>121</v>
      </c>
      <c r="V133" s="74" t="s">
        <v>121</v>
      </c>
      <c r="W133" s="74" t="s">
        <v>121</v>
      </c>
      <c r="X133" s="74" t="s">
        <v>121</v>
      </c>
      <c r="Y133" s="118"/>
      <c r="Z133" s="118"/>
      <c r="AA133" s="118"/>
      <c r="AB133" s="156"/>
      <c r="AC133" s="156"/>
    </row>
    <row r="134" spans="1:29" s="119" customFormat="1" ht="17.25" customHeight="1" x14ac:dyDescent="0.2">
      <c r="A134" s="293" t="s">
        <v>162</v>
      </c>
      <c r="B134" s="294"/>
      <c r="C134" s="295"/>
      <c r="D134" s="88">
        <v>0</v>
      </c>
      <c r="E134" s="166" t="s">
        <v>22</v>
      </c>
      <c r="F134" s="166" t="s">
        <v>22</v>
      </c>
      <c r="G134" s="74" t="s">
        <v>121</v>
      </c>
      <c r="H134" s="74" t="s">
        <v>121</v>
      </c>
      <c r="I134" s="74" t="s">
        <v>121</v>
      </c>
      <c r="J134" s="74" t="s">
        <v>121</v>
      </c>
      <c r="K134" s="74" t="s">
        <v>121</v>
      </c>
      <c r="L134" s="74" t="s">
        <v>121</v>
      </c>
      <c r="M134" s="74" t="s">
        <v>121</v>
      </c>
      <c r="N134" s="74" t="s">
        <v>121</v>
      </c>
      <c r="O134" s="74" t="s">
        <v>121</v>
      </c>
      <c r="P134" s="74" t="s">
        <v>121</v>
      </c>
      <c r="Q134" s="74" t="s">
        <v>121</v>
      </c>
      <c r="R134" s="74" t="s">
        <v>121</v>
      </c>
      <c r="S134" s="74" t="s">
        <v>121</v>
      </c>
      <c r="T134" s="74" t="s">
        <v>121</v>
      </c>
      <c r="U134" s="74" t="s">
        <v>121</v>
      </c>
      <c r="V134" s="74" t="s">
        <v>121</v>
      </c>
      <c r="W134" s="74" t="s">
        <v>121</v>
      </c>
      <c r="X134" s="74" t="s">
        <v>121</v>
      </c>
      <c r="Y134" s="118"/>
      <c r="Z134" s="118"/>
      <c r="AA134" s="118"/>
      <c r="AB134" s="156"/>
      <c r="AC134" s="156"/>
    </row>
    <row r="135" spans="1:29" s="119" customFormat="1" ht="17.25" customHeight="1" x14ac:dyDescent="0.2">
      <c r="A135" s="293" t="s">
        <v>163</v>
      </c>
      <c r="B135" s="294"/>
      <c r="C135" s="295"/>
      <c r="D135" s="88">
        <v>0</v>
      </c>
      <c r="E135" s="88">
        <v>0</v>
      </c>
      <c r="F135" s="88">
        <v>0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>
        <v>0</v>
      </c>
      <c r="M135" s="88">
        <v>0</v>
      </c>
      <c r="N135" s="88">
        <v>0</v>
      </c>
      <c r="O135" s="88">
        <v>0</v>
      </c>
      <c r="P135" s="88">
        <v>0</v>
      </c>
      <c r="Q135" s="88">
        <v>0</v>
      </c>
      <c r="R135" s="88">
        <v>0</v>
      </c>
      <c r="S135" s="88">
        <v>0</v>
      </c>
      <c r="T135" s="74" t="s">
        <v>121</v>
      </c>
      <c r="U135" s="74" t="s">
        <v>121</v>
      </c>
      <c r="V135" s="74" t="s">
        <v>121</v>
      </c>
      <c r="W135" s="74" t="s">
        <v>121</v>
      </c>
      <c r="X135" s="74" t="s">
        <v>121</v>
      </c>
      <c r="Y135" s="118"/>
      <c r="Z135" s="118"/>
      <c r="AA135" s="118"/>
      <c r="AB135" s="156"/>
      <c r="AC135" s="156"/>
    </row>
    <row r="136" spans="1:29" s="119" customFormat="1" ht="17.25" customHeight="1" x14ac:dyDescent="0.2">
      <c r="A136" s="308" t="s">
        <v>32</v>
      </c>
      <c r="B136" s="308"/>
      <c r="C136" s="308"/>
      <c r="D136" s="88">
        <f t="shared" ref="D136:S136" si="20">D135+D124+D107+D78+D67</f>
        <v>20887.440000000002</v>
      </c>
      <c r="E136" s="88">
        <f t="shared" si="20"/>
        <v>20202.53</v>
      </c>
      <c r="F136" s="88">
        <f t="shared" si="20"/>
        <v>410.58000000000004</v>
      </c>
      <c r="G136" s="88">
        <f t="shared" si="20"/>
        <v>0</v>
      </c>
      <c r="H136" s="88">
        <f t="shared" si="20"/>
        <v>0</v>
      </c>
      <c r="I136" s="88">
        <f t="shared" si="20"/>
        <v>0</v>
      </c>
      <c r="J136" s="88">
        <f t="shared" si="20"/>
        <v>274.32999999999925</v>
      </c>
      <c r="K136" s="88">
        <f t="shared" si="20"/>
        <v>0</v>
      </c>
      <c r="L136" s="88">
        <f t="shared" si="20"/>
        <v>0</v>
      </c>
      <c r="M136" s="88">
        <f t="shared" si="20"/>
        <v>20613.11</v>
      </c>
      <c r="N136" s="88">
        <f t="shared" si="20"/>
        <v>3841.37</v>
      </c>
      <c r="O136" s="88">
        <f t="shared" si="20"/>
        <v>17046.07</v>
      </c>
      <c r="P136" s="88">
        <f t="shared" si="20"/>
        <v>487.68</v>
      </c>
      <c r="Q136" s="88">
        <f t="shared" si="20"/>
        <v>1900</v>
      </c>
      <c r="R136" s="88">
        <f t="shared" si="20"/>
        <v>6443.41</v>
      </c>
      <c r="S136" s="88">
        <f t="shared" si="20"/>
        <v>12056.349999999999</v>
      </c>
      <c r="T136" s="96" t="s">
        <v>121</v>
      </c>
      <c r="U136" s="88" t="s">
        <v>121</v>
      </c>
      <c r="V136" s="88" t="s">
        <v>121</v>
      </c>
      <c r="W136" s="74" t="s">
        <v>121</v>
      </c>
      <c r="X136" s="88" t="s">
        <v>121</v>
      </c>
      <c r="Y136" s="118"/>
      <c r="Z136" s="118"/>
      <c r="AA136" s="118"/>
      <c r="AB136" s="156"/>
      <c r="AC136" s="156"/>
    </row>
    <row r="137" spans="1:29" ht="13.5" customHeight="1" x14ac:dyDescent="0.2">
      <c r="A137" s="309"/>
      <c r="B137" s="309"/>
      <c r="C137" s="31"/>
      <c r="D137" s="31"/>
      <c r="E137" s="31"/>
      <c r="F137" s="31"/>
      <c r="G137" s="31"/>
      <c r="H137" s="23"/>
      <c r="I137" s="23"/>
      <c r="J137" s="23"/>
      <c r="K137" s="23"/>
      <c r="L137" s="23"/>
      <c r="M137" s="23"/>
      <c r="N137" s="174"/>
      <c r="O137" s="23"/>
      <c r="P137" s="25"/>
      <c r="Q137" s="25"/>
      <c r="R137" s="181"/>
      <c r="S137" s="181"/>
      <c r="T137" s="23"/>
      <c r="U137" s="23"/>
      <c r="V137" s="23"/>
      <c r="W137" s="23"/>
      <c r="X137" s="23"/>
      <c r="Y137" s="23"/>
      <c r="Z137" s="23"/>
      <c r="AA137" s="23"/>
    </row>
    <row r="138" spans="1:29" x14ac:dyDescent="0.2">
      <c r="A138" s="26"/>
      <c r="B138" s="19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113"/>
      <c r="N138" s="174"/>
      <c r="O138" s="23"/>
      <c r="P138" s="114"/>
      <c r="Q138" s="114"/>
      <c r="R138" s="181"/>
      <c r="S138" s="113"/>
      <c r="T138" s="23"/>
      <c r="U138" s="23"/>
      <c r="V138" s="23"/>
      <c r="W138" s="23"/>
      <c r="X138" s="23"/>
      <c r="Y138" s="23"/>
      <c r="Z138" s="23"/>
      <c r="AA138" s="23"/>
    </row>
    <row r="139" spans="1:29" x14ac:dyDescent="0.2">
      <c r="A139" s="26"/>
      <c r="B139" s="26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174"/>
      <c r="O139" s="23"/>
      <c r="P139" s="114"/>
      <c r="Q139" s="114"/>
      <c r="R139" s="114"/>
      <c r="S139" s="114"/>
      <c r="T139" s="23"/>
      <c r="U139" s="23"/>
      <c r="V139" s="23"/>
      <c r="W139" s="23"/>
      <c r="X139" s="23"/>
      <c r="Y139" s="23"/>
      <c r="Z139" s="23"/>
      <c r="AA139" s="23"/>
    </row>
    <row r="140" spans="1:29" ht="13.5" customHeight="1" x14ac:dyDescent="0.2">
      <c r="A140" s="307"/>
      <c r="B140" s="307"/>
      <c r="C140" s="307"/>
      <c r="D140" s="307"/>
      <c r="E140" s="307"/>
      <c r="F140" s="307"/>
      <c r="G140" s="307"/>
      <c r="H140" s="307"/>
      <c r="I140" s="23"/>
      <c r="J140" s="23"/>
      <c r="K140" s="23"/>
      <c r="L140" s="113"/>
      <c r="M140" s="218"/>
      <c r="N140" s="218"/>
      <c r="O140" s="113"/>
      <c r="P140" s="181"/>
      <c r="Q140" s="113"/>
      <c r="R140" s="181"/>
      <c r="S140" s="113"/>
      <c r="T140" s="23"/>
      <c r="U140" s="23"/>
      <c r="V140" s="23"/>
      <c r="W140" s="23"/>
      <c r="X140" s="23"/>
      <c r="Y140" s="23"/>
      <c r="Z140" s="23"/>
      <c r="AA140" s="23"/>
    </row>
    <row r="141" spans="1:29" ht="9" customHeight="1" x14ac:dyDescent="0.2">
      <c r="M141" s="119"/>
      <c r="N141" s="119"/>
      <c r="Q141" s="116"/>
    </row>
    <row r="142" spans="1:29" x14ac:dyDescent="0.2">
      <c r="A142" s="305" t="s">
        <v>217</v>
      </c>
      <c r="B142" s="306"/>
      <c r="C142" s="306"/>
      <c r="D142" s="249" t="s">
        <v>116</v>
      </c>
      <c r="E142" s="249"/>
      <c r="F142" s="249"/>
      <c r="G142" s="305" t="s">
        <v>218</v>
      </c>
      <c r="H142" s="305"/>
      <c r="I142" s="305"/>
      <c r="J142" s="305"/>
      <c r="K142" s="305"/>
      <c r="L142" s="116"/>
      <c r="M142" s="119"/>
      <c r="N142" s="185"/>
      <c r="Q142" s="116"/>
      <c r="R142" s="116"/>
      <c r="S142" s="116"/>
    </row>
    <row r="143" spans="1:29" x14ac:dyDescent="0.2">
      <c r="A143" s="242" t="s">
        <v>97</v>
      </c>
      <c r="B143" s="242"/>
      <c r="C143" s="242"/>
      <c r="D143" s="243" t="s">
        <v>98</v>
      </c>
      <c r="E143" s="243"/>
      <c r="F143" s="243"/>
      <c r="G143" s="248" t="s">
        <v>105</v>
      </c>
      <c r="H143" s="248"/>
      <c r="I143" s="248"/>
      <c r="J143" s="248"/>
      <c r="K143" s="248"/>
      <c r="M143" s="119"/>
      <c r="N143" s="186"/>
      <c r="O143" s="116"/>
      <c r="Q143" s="116"/>
      <c r="R143" s="116"/>
      <c r="S143" s="116"/>
    </row>
    <row r="144" spans="1:29" x14ac:dyDescent="0.2">
      <c r="N144" s="116"/>
      <c r="V144" s="116"/>
    </row>
    <row r="145" spans="4:16" x14ac:dyDescent="0.2">
      <c r="G145" s="116"/>
      <c r="P145" s="116"/>
    </row>
    <row r="146" spans="4:16" x14ac:dyDescent="0.2">
      <c r="G146" s="116"/>
    </row>
    <row r="147" spans="4:16" x14ac:dyDescent="0.2">
      <c r="D147" s="116"/>
      <c r="F147" s="116"/>
      <c r="G147" s="116"/>
    </row>
    <row r="148" spans="4:16" x14ac:dyDescent="0.2">
      <c r="I148" s="116"/>
      <c r="J148" s="116"/>
    </row>
    <row r="149" spans="4:16" x14ac:dyDescent="0.2">
      <c r="F149" s="116"/>
    </row>
    <row r="150" spans="4:16" x14ac:dyDescent="0.2">
      <c r="F150" s="116"/>
    </row>
    <row r="152" spans="4:16" x14ac:dyDescent="0.2">
      <c r="F152" s="116"/>
    </row>
    <row r="153" spans="4:16" x14ac:dyDescent="0.2">
      <c r="F153" s="116"/>
    </row>
    <row r="161" spans="12:12" x14ac:dyDescent="0.2">
      <c r="L161" s="20"/>
    </row>
  </sheetData>
  <mergeCells count="131">
    <mergeCell ref="B96:X96"/>
    <mergeCell ref="A98:C98"/>
    <mergeCell ref="B100:X100"/>
    <mergeCell ref="A102:C102"/>
    <mergeCell ref="B103:X103"/>
    <mergeCell ref="A105:C105"/>
    <mergeCell ref="A106:C106"/>
    <mergeCell ref="A107:C107"/>
    <mergeCell ref="B83:X83"/>
    <mergeCell ref="A84:C84"/>
    <mergeCell ref="B85:X85"/>
    <mergeCell ref="A87:C87"/>
    <mergeCell ref="A74:C74"/>
    <mergeCell ref="A29:C29"/>
    <mergeCell ref="A46:C46"/>
    <mergeCell ref="B30:X30"/>
    <mergeCell ref="A15:A18"/>
    <mergeCell ref="G17:G18"/>
    <mergeCell ref="A72:C72"/>
    <mergeCell ref="A62:C62"/>
    <mergeCell ref="B73:X73"/>
    <mergeCell ref="B69:X69"/>
    <mergeCell ref="B68:X68"/>
    <mergeCell ref="B70:X70"/>
    <mergeCell ref="A65:C65"/>
    <mergeCell ref="A66:C66"/>
    <mergeCell ref="B63:X63"/>
    <mergeCell ref="A67:C67"/>
    <mergeCell ref="A51:C51"/>
    <mergeCell ref="A57:C57"/>
    <mergeCell ref="B28:X28"/>
    <mergeCell ref="A27:C27"/>
    <mergeCell ref="B49:X49"/>
    <mergeCell ref="B48:X48"/>
    <mergeCell ref="B52:X52"/>
    <mergeCell ref="O58:X58"/>
    <mergeCell ref="S2:V2"/>
    <mergeCell ref="S4:V4"/>
    <mergeCell ref="S3:W3"/>
    <mergeCell ref="B4:E4"/>
    <mergeCell ref="S8:W8"/>
    <mergeCell ref="H17:H18"/>
    <mergeCell ref="D5:E5"/>
    <mergeCell ref="A11:X11"/>
    <mergeCell ref="B6:E6"/>
    <mergeCell ref="A13:X13"/>
    <mergeCell ref="A14:X14"/>
    <mergeCell ref="B15:B18"/>
    <mergeCell ref="E17:E18"/>
    <mergeCell ref="A12:X12"/>
    <mergeCell ref="B2:C2"/>
    <mergeCell ref="E16:J16"/>
    <mergeCell ref="B7:D7"/>
    <mergeCell ref="B3:D3"/>
    <mergeCell ref="B60:X60"/>
    <mergeCell ref="B55:X55"/>
    <mergeCell ref="A47:C47"/>
    <mergeCell ref="B20:X20"/>
    <mergeCell ref="A54:C54"/>
    <mergeCell ref="K15:K18"/>
    <mergeCell ref="Q16:Q18"/>
    <mergeCell ref="T15:T18"/>
    <mergeCell ref="U15:U18"/>
    <mergeCell ref="B22:X22"/>
    <mergeCell ref="I17:J17"/>
    <mergeCell ref="M15:M18"/>
    <mergeCell ref="D15:J15"/>
    <mergeCell ref="F17:F18"/>
    <mergeCell ref="D16:D18"/>
    <mergeCell ref="L15:L18"/>
    <mergeCell ref="AD18:AD21"/>
    <mergeCell ref="W15:W18"/>
    <mergeCell ref="N16:N18"/>
    <mergeCell ref="X15:X18"/>
    <mergeCell ref="Z18:Z21"/>
    <mergeCell ref="AA18:AA21"/>
    <mergeCell ref="R16:R18"/>
    <mergeCell ref="N15:O15"/>
    <mergeCell ref="AC18:AC21"/>
    <mergeCell ref="AB18:AB21"/>
    <mergeCell ref="P15:S15"/>
    <mergeCell ref="V15:V18"/>
    <mergeCell ref="B21:X21"/>
    <mergeCell ref="S16:S18"/>
    <mergeCell ref="P16:P18"/>
    <mergeCell ref="O16:O18"/>
    <mergeCell ref="C15:C18"/>
    <mergeCell ref="A142:C142"/>
    <mergeCell ref="D142:F142"/>
    <mergeCell ref="G142:K142"/>
    <mergeCell ref="A143:C143"/>
    <mergeCell ref="D143:F143"/>
    <mergeCell ref="G143:K143"/>
    <mergeCell ref="A140:H140"/>
    <mergeCell ref="A124:C124"/>
    <mergeCell ref="A136:C136"/>
    <mergeCell ref="A137:B137"/>
    <mergeCell ref="A135:C135"/>
    <mergeCell ref="B125:X125"/>
    <mergeCell ref="B126:X126"/>
    <mergeCell ref="B127:X127"/>
    <mergeCell ref="A128:C128"/>
    <mergeCell ref="B129:X129"/>
    <mergeCell ref="A130:C130"/>
    <mergeCell ref="B131:X131"/>
    <mergeCell ref="A133:C133"/>
    <mergeCell ref="A134:C134"/>
    <mergeCell ref="A108:C108"/>
    <mergeCell ref="B75:X75"/>
    <mergeCell ref="B111:X111"/>
    <mergeCell ref="B114:X114"/>
    <mergeCell ref="B121:X121"/>
    <mergeCell ref="A113:C113"/>
    <mergeCell ref="A120:C120"/>
    <mergeCell ref="A123:C123"/>
    <mergeCell ref="A122:C122"/>
    <mergeCell ref="B110:X110"/>
    <mergeCell ref="B109:X109"/>
    <mergeCell ref="A77:C77"/>
    <mergeCell ref="A76:C76"/>
    <mergeCell ref="A88:C88"/>
    <mergeCell ref="B89:X89"/>
    <mergeCell ref="B90:X90"/>
    <mergeCell ref="A92:C92"/>
    <mergeCell ref="B93:X93"/>
    <mergeCell ref="A78:C78"/>
    <mergeCell ref="B79:X79"/>
    <mergeCell ref="B80:X80"/>
    <mergeCell ref="B81:X81"/>
    <mergeCell ref="A82:C82"/>
    <mergeCell ref="A95:C95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0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="88" zoomScaleNormal="88" zoomScaleSheetLayoutView="100" workbookViewId="0">
      <selection activeCell="O48" sqref="O48"/>
    </sheetView>
  </sheetViews>
  <sheetFormatPr defaultRowHeight="12.75" x14ac:dyDescent="0.2"/>
  <cols>
    <col min="1" max="1" width="10" style="2" customWidth="1"/>
    <col min="2" max="2" width="40.140625" style="3" customWidth="1"/>
    <col min="3" max="3" width="12.5703125" style="4" customWidth="1"/>
    <col min="4" max="4" width="12.85546875" style="4" customWidth="1"/>
    <col min="5" max="5" width="12.140625" style="4" customWidth="1"/>
    <col min="6" max="6" width="21.28515625" style="4" customWidth="1"/>
    <col min="7" max="7" width="17.7109375" style="4" customWidth="1"/>
    <col min="8" max="12" width="9.140625" style="5"/>
    <col min="13" max="16384" width="9.140625" style="4"/>
  </cols>
  <sheetData>
    <row r="1" spans="1:12" ht="9.75" customHeight="1" x14ac:dyDescent="0.3">
      <c r="E1" s="27"/>
      <c r="F1" s="27"/>
      <c r="G1" s="27"/>
    </row>
    <row r="2" spans="1:12" ht="20.25" customHeight="1" x14ac:dyDescent="0.3">
      <c r="A2" s="343" t="s">
        <v>176</v>
      </c>
      <c r="B2" s="343"/>
      <c r="C2" s="343"/>
      <c r="D2" s="343"/>
      <c r="E2" s="343"/>
      <c r="F2" s="343"/>
      <c r="G2" s="343"/>
    </row>
    <row r="3" spans="1:12" ht="33" customHeight="1" x14ac:dyDescent="0.3">
      <c r="A3" s="169"/>
      <c r="B3" s="343" t="s">
        <v>177</v>
      </c>
      <c r="C3" s="343"/>
      <c r="D3" s="343"/>
      <c r="E3" s="343"/>
      <c r="F3" s="343"/>
      <c r="G3" s="169"/>
    </row>
    <row r="4" spans="1:12" ht="17.25" customHeight="1" x14ac:dyDescent="0.3">
      <c r="A4" s="346" t="s">
        <v>178</v>
      </c>
      <c r="B4" s="346"/>
      <c r="C4" s="346"/>
      <c r="D4" s="346"/>
      <c r="E4" s="346"/>
      <c r="F4" s="346"/>
      <c r="G4" s="346"/>
    </row>
    <row r="5" spans="1:12" ht="15" customHeight="1" x14ac:dyDescent="0.2">
      <c r="A5" s="347" t="s">
        <v>179</v>
      </c>
      <c r="B5" s="348"/>
      <c r="C5" s="348"/>
      <c r="D5" s="348"/>
      <c r="E5" s="348"/>
      <c r="F5" s="348"/>
      <c r="G5" s="349"/>
    </row>
    <row r="6" spans="1:12" ht="27" customHeight="1" x14ac:dyDescent="0.2">
      <c r="A6" s="345" t="s">
        <v>0</v>
      </c>
      <c r="B6" s="345" t="s">
        <v>23</v>
      </c>
      <c r="C6" s="353" t="s">
        <v>106</v>
      </c>
      <c r="D6" s="353"/>
      <c r="E6" s="353"/>
      <c r="F6" s="353"/>
      <c r="G6" s="353"/>
    </row>
    <row r="7" spans="1:12" ht="15.75" customHeight="1" x14ac:dyDescent="0.2">
      <c r="A7" s="345"/>
      <c r="B7" s="345"/>
      <c r="C7" s="355" t="s">
        <v>31</v>
      </c>
      <c r="D7" s="354" t="s">
        <v>103</v>
      </c>
      <c r="E7" s="354"/>
      <c r="F7" s="354"/>
      <c r="G7" s="354"/>
    </row>
    <row r="8" spans="1:12" ht="62.25" customHeight="1" x14ac:dyDescent="0.2">
      <c r="A8" s="345"/>
      <c r="B8" s="345"/>
      <c r="C8" s="355"/>
      <c r="D8" s="352" t="s">
        <v>28</v>
      </c>
      <c r="E8" s="324" t="s">
        <v>25</v>
      </c>
      <c r="F8" s="351" t="s">
        <v>59</v>
      </c>
      <c r="G8" s="351" t="s">
        <v>29</v>
      </c>
    </row>
    <row r="9" spans="1:12" ht="31.5" customHeight="1" x14ac:dyDescent="0.2">
      <c r="A9" s="345"/>
      <c r="B9" s="345"/>
      <c r="C9" s="355"/>
      <c r="D9" s="352"/>
      <c r="E9" s="324"/>
      <c r="F9" s="351"/>
      <c r="G9" s="351"/>
    </row>
    <row r="10" spans="1:12" s="2" customFormat="1" ht="13.5" customHeight="1" x14ac:dyDescent="0.2">
      <c r="A10" s="14">
        <v>1</v>
      </c>
      <c r="B10" s="92">
        <v>2</v>
      </c>
      <c r="C10" s="14">
        <v>3</v>
      </c>
      <c r="D10" s="14">
        <v>4</v>
      </c>
      <c r="E10" s="14">
        <v>5</v>
      </c>
      <c r="F10" s="93">
        <v>6</v>
      </c>
      <c r="G10" s="93">
        <v>7</v>
      </c>
      <c r="H10" s="7"/>
      <c r="I10" s="7"/>
      <c r="J10" s="7"/>
      <c r="K10" s="7"/>
      <c r="L10" s="7"/>
    </row>
    <row r="11" spans="1:12" ht="12" customHeight="1" x14ac:dyDescent="0.2">
      <c r="A11" s="14" t="s">
        <v>130</v>
      </c>
      <c r="B11" s="344" t="s">
        <v>183</v>
      </c>
      <c r="C11" s="344"/>
      <c r="D11" s="344"/>
      <c r="E11" s="344"/>
      <c r="F11" s="344"/>
      <c r="G11" s="344"/>
      <c r="H11" s="8"/>
      <c r="I11" s="8"/>
      <c r="J11" s="8"/>
    </row>
    <row r="12" spans="1:12" ht="13.5" customHeight="1" x14ac:dyDescent="0.2">
      <c r="A12" s="12" t="s">
        <v>7</v>
      </c>
      <c r="B12" s="345" t="s">
        <v>180</v>
      </c>
      <c r="C12" s="345"/>
      <c r="D12" s="345"/>
      <c r="E12" s="345"/>
      <c r="F12" s="345"/>
      <c r="G12" s="345"/>
      <c r="H12" s="9"/>
      <c r="I12" s="9"/>
      <c r="J12" s="9"/>
    </row>
    <row r="13" spans="1:12" ht="30" customHeight="1" x14ac:dyDescent="0.2">
      <c r="A13" s="11" t="s">
        <v>8</v>
      </c>
      <c r="B13" s="134" t="s">
        <v>51</v>
      </c>
      <c r="C13" s="144">
        <f>D13+E13+F13+G13</f>
        <v>1293.1099999999999</v>
      </c>
      <c r="D13" s="144">
        <f>'4'!D27</f>
        <v>1293.1099999999999</v>
      </c>
      <c r="E13" s="144">
        <v>0</v>
      </c>
      <c r="F13" s="144">
        <v>0</v>
      </c>
      <c r="G13" s="144">
        <v>0</v>
      </c>
      <c r="H13" s="7"/>
      <c r="I13" s="7"/>
      <c r="J13" s="7"/>
    </row>
    <row r="14" spans="1:12" ht="26.25" customHeight="1" x14ac:dyDescent="0.2">
      <c r="A14" s="13" t="s">
        <v>47</v>
      </c>
      <c r="B14" s="134" t="s">
        <v>52</v>
      </c>
      <c r="C14" s="144">
        <f t="shared" ref="C14:C17" si="0">D14+E14+F14+G14</f>
        <v>0</v>
      </c>
      <c r="D14" s="144">
        <f>'5'!D29</f>
        <v>0</v>
      </c>
      <c r="E14" s="144">
        <v>0</v>
      </c>
      <c r="F14" s="144">
        <v>0</v>
      </c>
      <c r="G14" s="144">
        <v>0</v>
      </c>
      <c r="H14" s="7"/>
      <c r="I14" s="7"/>
      <c r="J14" s="7"/>
    </row>
    <row r="15" spans="1:12" ht="18" customHeight="1" x14ac:dyDescent="0.2">
      <c r="A15" s="12" t="s">
        <v>42</v>
      </c>
      <c r="B15" s="135" t="s">
        <v>24</v>
      </c>
      <c r="C15" s="144">
        <f t="shared" si="0"/>
        <v>8281.42</v>
      </c>
      <c r="D15" s="144">
        <f>'4'!E48-'4'!D27</f>
        <v>8281.42</v>
      </c>
      <c r="E15" s="144">
        <v>0</v>
      </c>
      <c r="F15" s="144">
        <v>0</v>
      </c>
      <c r="G15" s="144">
        <v>0</v>
      </c>
      <c r="H15" s="7"/>
      <c r="I15" s="7"/>
      <c r="J15" s="7"/>
    </row>
    <row r="16" spans="1:12" ht="15" customHeight="1" x14ac:dyDescent="0.2">
      <c r="A16" s="14"/>
      <c r="B16" s="6" t="s">
        <v>73</v>
      </c>
      <c r="C16" s="144">
        <f t="shared" si="0"/>
        <v>9574.5300000000007</v>
      </c>
      <c r="D16" s="144">
        <f t="shared" ref="D16:G16" si="1">D13+D14+D15</f>
        <v>9574.5300000000007</v>
      </c>
      <c r="E16" s="144">
        <f t="shared" si="1"/>
        <v>0</v>
      </c>
      <c r="F16" s="144">
        <f t="shared" si="1"/>
        <v>0</v>
      </c>
      <c r="G16" s="144">
        <f t="shared" si="1"/>
        <v>0</v>
      </c>
      <c r="H16" s="7"/>
      <c r="I16" s="7"/>
      <c r="J16" s="7"/>
    </row>
    <row r="17" spans="1:10" ht="15" customHeight="1" x14ac:dyDescent="0.2">
      <c r="A17" s="13"/>
      <c r="B17" s="6" t="s">
        <v>131</v>
      </c>
      <c r="C17" s="145">
        <f t="shared" si="0"/>
        <v>9574.5300000000007</v>
      </c>
      <c r="D17" s="145">
        <f t="shared" ref="D17:G17" si="2">D16</f>
        <v>9574.5300000000007</v>
      </c>
      <c r="E17" s="145">
        <f t="shared" si="2"/>
        <v>0</v>
      </c>
      <c r="F17" s="145">
        <f t="shared" si="2"/>
        <v>0</v>
      </c>
      <c r="G17" s="145">
        <f t="shared" si="2"/>
        <v>0</v>
      </c>
      <c r="H17" s="10"/>
      <c r="I17" s="10"/>
      <c r="J17" s="10"/>
    </row>
    <row r="18" spans="1:10" ht="13.5" customHeight="1" x14ac:dyDescent="0.2">
      <c r="A18" s="14" t="s">
        <v>126</v>
      </c>
      <c r="B18" s="344" t="s">
        <v>124</v>
      </c>
      <c r="C18" s="344"/>
      <c r="D18" s="344"/>
      <c r="E18" s="344"/>
      <c r="F18" s="344"/>
      <c r="G18" s="344"/>
      <c r="H18" s="10"/>
      <c r="I18" s="10"/>
      <c r="J18" s="10"/>
    </row>
    <row r="19" spans="1:10" ht="12.75" customHeight="1" x14ac:dyDescent="0.2">
      <c r="A19" s="12" t="s">
        <v>13</v>
      </c>
      <c r="B19" s="345" t="s">
        <v>181</v>
      </c>
      <c r="C19" s="345"/>
      <c r="D19" s="345"/>
      <c r="E19" s="345"/>
      <c r="F19" s="345"/>
      <c r="G19" s="345"/>
      <c r="H19" s="9"/>
      <c r="I19" s="9"/>
      <c r="J19" s="9"/>
    </row>
    <row r="20" spans="1:10" ht="27.75" customHeight="1" x14ac:dyDescent="0.2">
      <c r="A20" s="11" t="s">
        <v>14</v>
      </c>
      <c r="B20" s="134" t="s">
        <v>51</v>
      </c>
      <c r="C20" s="144">
        <f t="shared" ref="C20:C24" si="3">D20+E20+F20+G20</f>
        <v>10484.27</v>
      </c>
      <c r="D20" s="144">
        <f>'4'!E59</f>
        <v>10484.27</v>
      </c>
      <c r="E20" s="144">
        <v>0</v>
      </c>
      <c r="F20" s="144">
        <v>0</v>
      </c>
      <c r="G20" s="144">
        <v>0</v>
      </c>
      <c r="H20" s="121"/>
      <c r="I20" s="7"/>
      <c r="J20" s="7"/>
    </row>
    <row r="21" spans="1:10" ht="27.75" customHeight="1" x14ac:dyDescent="0.2">
      <c r="A21" s="13" t="s">
        <v>43</v>
      </c>
      <c r="B21" s="134" t="s">
        <v>52</v>
      </c>
      <c r="C21" s="144">
        <f t="shared" si="3"/>
        <v>0</v>
      </c>
      <c r="D21" s="144">
        <f>'5'!D74</f>
        <v>0</v>
      </c>
      <c r="E21" s="144">
        <v>0</v>
      </c>
      <c r="F21" s="144">
        <v>0</v>
      </c>
      <c r="G21" s="144">
        <v>0</v>
      </c>
      <c r="H21" s="7"/>
      <c r="I21" s="7"/>
      <c r="J21" s="7"/>
    </row>
    <row r="22" spans="1:10" ht="14.25" customHeight="1" x14ac:dyDescent="0.2">
      <c r="A22" s="12" t="s">
        <v>44</v>
      </c>
      <c r="B22" s="134" t="s">
        <v>24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7"/>
      <c r="I22" s="7"/>
      <c r="J22" s="7"/>
    </row>
    <row r="23" spans="1:10" ht="14.25" customHeight="1" x14ac:dyDescent="0.2">
      <c r="A23" s="14"/>
      <c r="B23" s="6" t="s">
        <v>85</v>
      </c>
      <c r="C23" s="144">
        <f t="shared" si="3"/>
        <v>10484.27</v>
      </c>
      <c r="D23" s="144">
        <f t="shared" ref="D23:E23" si="4">D20+D21+D22</f>
        <v>10484.27</v>
      </c>
      <c r="E23" s="144">
        <f t="shared" si="4"/>
        <v>0</v>
      </c>
      <c r="F23" s="144">
        <f t="shared" ref="F23" si="5">F20+F21+F22</f>
        <v>0</v>
      </c>
      <c r="G23" s="144">
        <f t="shared" ref="G23" si="6">G20+G21+G22</f>
        <v>0</v>
      </c>
      <c r="H23" s="7"/>
      <c r="I23" s="7"/>
      <c r="J23" s="7"/>
    </row>
    <row r="24" spans="1:10" x14ac:dyDescent="0.2">
      <c r="A24" s="13"/>
      <c r="B24" s="6" t="s">
        <v>127</v>
      </c>
      <c r="C24" s="145">
        <f t="shared" si="3"/>
        <v>10484.27</v>
      </c>
      <c r="D24" s="145">
        <f>D23</f>
        <v>10484.27</v>
      </c>
      <c r="E24" s="145">
        <f>E23</f>
        <v>0</v>
      </c>
      <c r="F24" s="145">
        <f t="shared" ref="F24:G24" si="7">F23</f>
        <v>0</v>
      </c>
      <c r="G24" s="145">
        <f t="shared" si="7"/>
        <v>0</v>
      </c>
      <c r="H24" s="10"/>
      <c r="I24" s="10"/>
      <c r="J24" s="10"/>
    </row>
    <row r="25" spans="1:10" ht="16.5" customHeight="1" x14ac:dyDescent="0.2">
      <c r="A25" s="14" t="s">
        <v>128</v>
      </c>
      <c r="B25" s="344" t="s">
        <v>125</v>
      </c>
      <c r="C25" s="344"/>
      <c r="D25" s="344"/>
      <c r="E25" s="344"/>
      <c r="F25" s="344"/>
      <c r="G25" s="344"/>
      <c r="H25" s="10"/>
      <c r="I25" s="10"/>
      <c r="J25" s="10"/>
    </row>
    <row r="26" spans="1:10" ht="13.5" customHeight="1" x14ac:dyDescent="0.2">
      <c r="A26" s="12" t="s">
        <v>13</v>
      </c>
      <c r="B26" s="345" t="s">
        <v>181</v>
      </c>
      <c r="C26" s="345"/>
      <c r="D26" s="345"/>
      <c r="E26" s="345"/>
      <c r="F26" s="345"/>
      <c r="G26" s="345"/>
      <c r="H26" s="10"/>
      <c r="I26" s="10"/>
      <c r="J26" s="10"/>
    </row>
    <row r="27" spans="1:10" ht="25.5" x14ac:dyDescent="0.2">
      <c r="A27" s="11" t="s">
        <v>14</v>
      </c>
      <c r="B27" s="134" t="s">
        <v>51</v>
      </c>
      <c r="C27" s="144">
        <f t="shared" ref="C27:C31" si="8">D27+E27+F27+G27</f>
        <v>0</v>
      </c>
      <c r="D27" s="144">
        <f>'5'!D82</f>
        <v>0</v>
      </c>
      <c r="E27" s="144">
        <v>0</v>
      </c>
      <c r="F27" s="144">
        <v>0</v>
      </c>
      <c r="G27" s="144">
        <v>0</v>
      </c>
      <c r="H27" s="10"/>
      <c r="I27" s="10"/>
      <c r="J27" s="10"/>
    </row>
    <row r="28" spans="1:10" ht="25.5" x14ac:dyDescent="0.2">
      <c r="A28" s="13" t="s">
        <v>43</v>
      </c>
      <c r="B28" s="134" t="s">
        <v>52</v>
      </c>
      <c r="C28" s="144">
        <f t="shared" si="8"/>
        <v>0</v>
      </c>
      <c r="D28" s="144">
        <f>'5'!D84</f>
        <v>0</v>
      </c>
      <c r="E28" s="144">
        <v>0</v>
      </c>
      <c r="F28" s="144">
        <v>0</v>
      </c>
      <c r="G28" s="144">
        <v>0</v>
      </c>
      <c r="H28" s="10"/>
      <c r="I28" s="10"/>
      <c r="J28" s="10"/>
    </row>
    <row r="29" spans="1:10" x14ac:dyDescent="0.2">
      <c r="A29" s="12" t="s">
        <v>44</v>
      </c>
      <c r="B29" s="134" t="s">
        <v>24</v>
      </c>
      <c r="C29" s="144">
        <f t="shared" si="8"/>
        <v>143.72999999999999</v>
      </c>
      <c r="D29" s="144">
        <f>'5'!E107</f>
        <v>143.72999999999999</v>
      </c>
      <c r="E29" s="144">
        <v>0</v>
      </c>
      <c r="F29" s="144">
        <v>0</v>
      </c>
      <c r="G29" s="144">
        <v>0</v>
      </c>
      <c r="H29" s="10"/>
      <c r="I29" s="10"/>
      <c r="J29" s="10"/>
    </row>
    <row r="30" spans="1:10" x14ac:dyDescent="0.2">
      <c r="A30" s="14"/>
      <c r="B30" s="6" t="s">
        <v>85</v>
      </c>
      <c r="C30" s="144">
        <f t="shared" si="8"/>
        <v>143.72999999999999</v>
      </c>
      <c r="D30" s="144">
        <f t="shared" ref="D30:E30" si="9">D27+D28+D29</f>
        <v>143.72999999999999</v>
      </c>
      <c r="E30" s="144">
        <f t="shared" si="9"/>
        <v>0</v>
      </c>
      <c r="F30" s="144">
        <f t="shared" ref="F30" si="10">F27+F28+F29</f>
        <v>0</v>
      </c>
      <c r="G30" s="144">
        <f t="shared" ref="G30" si="11">G27+G28+G29</f>
        <v>0</v>
      </c>
      <c r="H30" s="10"/>
      <c r="I30" s="10"/>
      <c r="J30" s="10"/>
    </row>
    <row r="31" spans="1:10" x14ac:dyDescent="0.2">
      <c r="A31" s="13"/>
      <c r="B31" s="6" t="s">
        <v>129</v>
      </c>
      <c r="C31" s="145">
        <f t="shared" si="8"/>
        <v>143.72999999999999</v>
      </c>
      <c r="D31" s="145">
        <f>D30</f>
        <v>143.72999999999999</v>
      </c>
      <c r="E31" s="145">
        <f>E30</f>
        <v>0</v>
      </c>
      <c r="F31" s="145">
        <f t="shared" ref="F31" si="12">F30</f>
        <v>0</v>
      </c>
      <c r="G31" s="145">
        <f t="shared" ref="G31" si="13">G30</f>
        <v>0</v>
      </c>
      <c r="H31" s="10"/>
      <c r="I31" s="10"/>
      <c r="J31" s="10"/>
    </row>
    <row r="32" spans="1:10" x14ac:dyDescent="0.2">
      <c r="A32" s="14" t="s">
        <v>96</v>
      </c>
      <c r="B32" s="344" t="s">
        <v>138</v>
      </c>
      <c r="C32" s="344"/>
      <c r="D32" s="344"/>
      <c r="E32" s="344"/>
      <c r="F32" s="344"/>
      <c r="G32" s="344"/>
      <c r="H32" s="10"/>
      <c r="I32" s="10"/>
      <c r="J32" s="10"/>
    </row>
    <row r="33" spans="1:10" ht="13.5" customHeight="1" x14ac:dyDescent="0.2">
      <c r="A33" s="12" t="s">
        <v>19</v>
      </c>
      <c r="B33" s="345" t="s">
        <v>181</v>
      </c>
      <c r="C33" s="345"/>
      <c r="D33" s="345"/>
      <c r="E33" s="345"/>
      <c r="F33" s="345"/>
      <c r="G33" s="345"/>
      <c r="H33" s="10"/>
      <c r="I33" s="10"/>
      <c r="J33" s="10"/>
    </row>
    <row r="34" spans="1:10" ht="25.5" x14ac:dyDescent="0.2">
      <c r="A34" s="11" t="s">
        <v>20</v>
      </c>
      <c r="B34" s="134" t="s">
        <v>51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0"/>
      <c r="I34" s="10"/>
      <c r="J34" s="10"/>
    </row>
    <row r="35" spans="1:10" ht="25.5" x14ac:dyDescent="0.2">
      <c r="A35" s="13" t="s">
        <v>45</v>
      </c>
      <c r="B35" s="134" t="s">
        <v>52</v>
      </c>
      <c r="C35" s="144">
        <f t="shared" ref="C35:C38" si="14">D35+E35+F35+G35</f>
        <v>410.58000000000004</v>
      </c>
      <c r="D35" s="144">
        <v>0</v>
      </c>
      <c r="E35" s="144">
        <f>'4'!F85</f>
        <v>410.58000000000004</v>
      </c>
      <c r="F35" s="144">
        <v>0</v>
      </c>
      <c r="G35" s="144">
        <v>0</v>
      </c>
      <c r="H35" s="10"/>
      <c r="I35" s="10"/>
      <c r="J35" s="10"/>
    </row>
    <row r="36" spans="1:10" ht="14.25" customHeight="1" x14ac:dyDescent="0.2">
      <c r="A36" s="12" t="s">
        <v>46</v>
      </c>
      <c r="B36" s="134" t="s">
        <v>24</v>
      </c>
      <c r="C36" s="144">
        <f t="shared" si="14"/>
        <v>0</v>
      </c>
      <c r="D36" s="144">
        <f>'5'!E114</f>
        <v>0</v>
      </c>
      <c r="E36" s="144">
        <v>0</v>
      </c>
      <c r="F36" s="144">
        <v>0</v>
      </c>
      <c r="G36" s="144">
        <v>0</v>
      </c>
      <c r="H36" s="10"/>
      <c r="I36" s="10"/>
      <c r="J36" s="10"/>
    </row>
    <row r="37" spans="1:10" x14ac:dyDescent="0.2">
      <c r="A37" s="14"/>
      <c r="B37" s="6" t="s">
        <v>95</v>
      </c>
      <c r="C37" s="144">
        <f t="shared" si="14"/>
        <v>410.58000000000004</v>
      </c>
      <c r="D37" s="144">
        <f t="shared" ref="D37:G37" si="15">D34+D35+D36</f>
        <v>0</v>
      </c>
      <c r="E37" s="144">
        <f t="shared" si="15"/>
        <v>410.58000000000004</v>
      </c>
      <c r="F37" s="144">
        <f t="shared" si="15"/>
        <v>0</v>
      </c>
      <c r="G37" s="144">
        <f t="shared" si="15"/>
        <v>0</v>
      </c>
      <c r="H37" s="10"/>
      <c r="I37" s="10"/>
      <c r="J37" s="10"/>
    </row>
    <row r="38" spans="1:10" x14ac:dyDescent="0.2">
      <c r="A38" s="13"/>
      <c r="B38" s="6" t="s">
        <v>108</v>
      </c>
      <c r="C38" s="145">
        <f t="shared" si="14"/>
        <v>410.58000000000004</v>
      </c>
      <c r="D38" s="145">
        <f>D37</f>
        <v>0</v>
      </c>
      <c r="E38" s="145">
        <f>E37</f>
        <v>410.58000000000004</v>
      </c>
      <c r="F38" s="145">
        <f t="shared" ref="F38:G38" si="16">F37</f>
        <v>0</v>
      </c>
      <c r="G38" s="145">
        <f t="shared" si="16"/>
        <v>0</v>
      </c>
      <c r="H38" s="10"/>
      <c r="I38" s="10"/>
      <c r="J38" s="10"/>
    </row>
    <row r="39" spans="1:10" x14ac:dyDescent="0.2">
      <c r="A39" s="14" t="s">
        <v>153</v>
      </c>
      <c r="B39" s="344" t="s">
        <v>182</v>
      </c>
      <c r="C39" s="344"/>
      <c r="D39" s="344"/>
      <c r="E39" s="344"/>
      <c r="F39" s="344"/>
      <c r="G39" s="344"/>
      <c r="H39" s="10"/>
      <c r="I39" s="10"/>
      <c r="J39" s="10"/>
    </row>
    <row r="40" spans="1:10" ht="11.25" customHeight="1" x14ac:dyDescent="0.2">
      <c r="A40" s="12" t="s">
        <v>157</v>
      </c>
      <c r="B40" s="345" t="s">
        <v>181</v>
      </c>
      <c r="C40" s="345"/>
      <c r="D40" s="345"/>
      <c r="E40" s="345"/>
      <c r="F40" s="345"/>
      <c r="G40" s="345"/>
      <c r="H40" s="10"/>
      <c r="I40" s="10"/>
      <c r="J40" s="10"/>
    </row>
    <row r="41" spans="1:10" ht="25.5" x14ac:dyDescent="0.2">
      <c r="A41" s="11" t="s">
        <v>154</v>
      </c>
      <c r="B41" s="134" t="s">
        <v>51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0"/>
      <c r="I41" s="10"/>
      <c r="J41" s="10"/>
    </row>
    <row r="42" spans="1:10" ht="25.5" x14ac:dyDescent="0.2">
      <c r="A42" s="13" t="s">
        <v>155</v>
      </c>
      <c r="B42" s="134" t="s">
        <v>52</v>
      </c>
      <c r="C42" s="144">
        <f t="shared" ref="C42:C45" si="17">D42+E42+F42+G42</f>
        <v>0</v>
      </c>
      <c r="D42" s="144">
        <f>'5'!D97</f>
        <v>0</v>
      </c>
      <c r="E42" s="144">
        <v>0</v>
      </c>
      <c r="F42" s="144">
        <v>0</v>
      </c>
      <c r="G42" s="144">
        <v>0</v>
      </c>
      <c r="H42" s="10"/>
      <c r="I42" s="10"/>
      <c r="J42" s="10"/>
    </row>
    <row r="43" spans="1:10" ht="14.25" customHeight="1" x14ac:dyDescent="0.2">
      <c r="A43" s="12" t="s">
        <v>156</v>
      </c>
      <c r="B43" s="134" t="s">
        <v>24</v>
      </c>
      <c r="C43" s="144">
        <f t="shared" si="17"/>
        <v>0</v>
      </c>
      <c r="D43" s="144">
        <v>0</v>
      </c>
      <c r="E43" s="144">
        <v>0</v>
      </c>
      <c r="F43" s="144">
        <v>0</v>
      </c>
      <c r="G43" s="144">
        <v>0</v>
      </c>
      <c r="H43" s="10"/>
      <c r="I43" s="10"/>
      <c r="J43" s="10"/>
    </row>
    <row r="44" spans="1:10" x14ac:dyDescent="0.2">
      <c r="A44" s="14"/>
      <c r="B44" s="6" t="s">
        <v>162</v>
      </c>
      <c r="C44" s="144">
        <f t="shared" si="17"/>
        <v>0</v>
      </c>
      <c r="D44" s="144">
        <f t="shared" ref="D44:G44" si="18">D41+D42+D43</f>
        <v>0</v>
      </c>
      <c r="E44" s="144">
        <f t="shared" si="18"/>
        <v>0</v>
      </c>
      <c r="F44" s="144">
        <f t="shared" si="18"/>
        <v>0</v>
      </c>
      <c r="G44" s="144">
        <f t="shared" si="18"/>
        <v>0</v>
      </c>
      <c r="H44" s="10"/>
      <c r="I44" s="10"/>
      <c r="J44" s="10"/>
    </row>
    <row r="45" spans="1:10" x14ac:dyDescent="0.2">
      <c r="A45" s="13"/>
      <c r="B45" s="6" t="s">
        <v>163</v>
      </c>
      <c r="C45" s="145">
        <f t="shared" si="17"/>
        <v>0</v>
      </c>
      <c r="D45" s="145">
        <f>D44</f>
        <v>0</v>
      </c>
      <c r="E45" s="145">
        <f>E44</f>
        <v>0</v>
      </c>
      <c r="F45" s="145">
        <f t="shared" ref="F45:G45" si="19">F44</f>
        <v>0</v>
      </c>
      <c r="G45" s="145">
        <f t="shared" si="19"/>
        <v>0</v>
      </c>
      <c r="H45" s="10"/>
      <c r="I45" s="10"/>
      <c r="J45" s="10"/>
    </row>
    <row r="46" spans="1:10" ht="12.75" customHeight="1" x14ac:dyDescent="0.2">
      <c r="A46" s="13"/>
      <c r="B46" s="6" t="s">
        <v>32</v>
      </c>
      <c r="C46" s="145">
        <f>C17++C24+C31+C38</f>
        <v>20613.110000000004</v>
      </c>
      <c r="D46" s="145">
        <f t="shared" ref="D46:G46" si="20">D17++D24+D31+D38</f>
        <v>20202.530000000002</v>
      </c>
      <c r="E46" s="145">
        <f t="shared" si="20"/>
        <v>410.58000000000004</v>
      </c>
      <c r="F46" s="145">
        <f t="shared" si="20"/>
        <v>0</v>
      </c>
      <c r="G46" s="145">
        <f t="shared" si="20"/>
        <v>0</v>
      </c>
      <c r="H46" s="10"/>
      <c r="I46" s="10"/>
      <c r="J46" s="10"/>
    </row>
    <row r="47" spans="1:10" ht="5.25" customHeight="1" x14ac:dyDescent="0.2">
      <c r="A47" s="152"/>
      <c r="B47" s="28"/>
      <c r="C47" s="10"/>
      <c r="D47" s="10"/>
      <c r="E47" s="10"/>
      <c r="F47" s="10"/>
      <c r="G47" s="10"/>
      <c r="H47" s="10"/>
      <c r="I47" s="10"/>
      <c r="J47" s="10"/>
    </row>
    <row r="48" spans="1:10" ht="31.5" customHeight="1" x14ac:dyDescent="0.25">
      <c r="A48" s="151"/>
      <c r="B48" s="140" t="s">
        <v>136</v>
      </c>
      <c r="C48" s="340" t="s">
        <v>225</v>
      </c>
      <c r="D48" s="340"/>
      <c r="E48" s="5"/>
      <c r="F48" s="350" t="s">
        <v>223</v>
      </c>
      <c r="G48" s="350"/>
    </row>
    <row r="49" spans="1:7" ht="12" customHeight="1" x14ac:dyDescent="0.2">
      <c r="A49" s="339" t="s">
        <v>226</v>
      </c>
      <c r="B49" s="339"/>
      <c r="C49" s="5"/>
      <c r="D49" s="5"/>
      <c r="E49" s="5"/>
      <c r="F49" s="338" t="s">
        <v>135</v>
      </c>
      <c r="G49" s="338"/>
    </row>
    <row r="50" spans="1:7" ht="14.25" customHeight="1" x14ac:dyDescent="0.2">
      <c r="A50" s="65" t="s">
        <v>117</v>
      </c>
      <c r="B50" s="153"/>
      <c r="C50" s="5"/>
      <c r="D50" s="5"/>
      <c r="E50" s="5"/>
      <c r="F50" s="221"/>
      <c r="G50" s="221"/>
    </row>
    <row r="51" spans="1:7" ht="19.5" customHeight="1" x14ac:dyDescent="0.25">
      <c r="A51" s="7"/>
      <c r="B51" s="140" t="s">
        <v>139</v>
      </c>
      <c r="C51" s="340" t="s">
        <v>225</v>
      </c>
      <c r="D51" s="340"/>
      <c r="E51" s="5"/>
      <c r="F51" s="341" t="s">
        <v>224</v>
      </c>
      <c r="G51" s="342"/>
    </row>
    <row r="52" spans="1:7" x14ac:dyDescent="0.2">
      <c r="A52" s="339"/>
      <c r="B52" s="339"/>
      <c r="C52" s="5"/>
      <c r="D52" s="5"/>
      <c r="E52" s="5"/>
      <c r="F52" s="338" t="s">
        <v>135</v>
      </c>
      <c r="G52" s="338"/>
    </row>
    <row r="53" spans="1:7" ht="3" customHeight="1" x14ac:dyDescent="0.2">
      <c r="A53" s="155"/>
      <c r="B53" s="155"/>
      <c r="C53" s="5"/>
      <c r="D53" s="5"/>
      <c r="E53" s="5"/>
      <c r="F53" s="221"/>
      <c r="G53" s="221"/>
    </row>
    <row r="54" spans="1:7" ht="15.75" x14ac:dyDescent="0.25">
      <c r="A54" s="154"/>
      <c r="B54" s="140" t="s">
        <v>219</v>
      </c>
      <c r="C54" s="340" t="s">
        <v>225</v>
      </c>
      <c r="D54" s="340"/>
      <c r="E54" s="5"/>
      <c r="F54" s="341" t="s">
        <v>220</v>
      </c>
      <c r="G54" s="342"/>
    </row>
    <row r="55" spans="1:7" ht="14.25" customHeight="1" x14ac:dyDescent="0.2">
      <c r="A55" s="339"/>
      <c r="B55" s="339"/>
      <c r="C55" s="5"/>
      <c r="D55" s="5"/>
      <c r="E55" s="5"/>
      <c r="F55" s="338" t="s">
        <v>135</v>
      </c>
      <c r="G55" s="338"/>
    </row>
    <row r="56" spans="1:7" ht="4.5" customHeight="1" x14ac:dyDescent="0.2">
      <c r="A56" s="33"/>
      <c r="B56" s="141"/>
      <c r="C56" s="5"/>
      <c r="D56" s="5"/>
      <c r="E56" s="5"/>
      <c r="F56" s="221"/>
      <c r="G56" s="221"/>
    </row>
    <row r="57" spans="1:7" ht="14.25" customHeight="1" x14ac:dyDescent="0.25">
      <c r="A57" s="7"/>
      <c r="B57" s="140" t="s">
        <v>221</v>
      </c>
      <c r="C57" s="340" t="s">
        <v>225</v>
      </c>
      <c r="D57" s="340"/>
      <c r="E57" s="5"/>
      <c r="F57" s="341" t="s">
        <v>222</v>
      </c>
      <c r="G57" s="342"/>
    </row>
    <row r="58" spans="1:7" x14ac:dyDescent="0.2">
      <c r="A58" s="339" t="s">
        <v>227</v>
      </c>
      <c r="B58" s="339"/>
      <c r="C58" s="5"/>
      <c r="D58" s="5"/>
      <c r="E58" s="5"/>
      <c r="F58" s="338" t="s">
        <v>135</v>
      </c>
      <c r="G58" s="338"/>
    </row>
    <row r="66" spans="7:7" x14ac:dyDescent="0.2">
      <c r="G66" s="220"/>
    </row>
  </sheetData>
  <mergeCells count="39">
    <mergeCell ref="F48:G48"/>
    <mergeCell ref="F8:F9"/>
    <mergeCell ref="D8:D9"/>
    <mergeCell ref="C6:G6"/>
    <mergeCell ref="B6:B9"/>
    <mergeCell ref="D7:G7"/>
    <mergeCell ref="G8:G9"/>
    <mergeCell ref="E8:E9"/>
    <mergeCell ref="C7:C9"/>
    <mergeCell ref="B11:G11"/>
    <mergeCell ref="B12:G12"/>
    <mergeCell ref="A49:B49"/>
    <mergeCell ref="F49:G49"/>
    <mergeCell ref="A2:G2"/>
    <mergeCell ref="B3:F3"/>
    <mergeCell ref="B39:G39"/>
    <mergeCell ref="B40:G40"/>
    <mergeCell ref="B26:G26"/>
    <mergeCell ref="B32:G32"/>
    <mergeCell ref="B33:G33"/>
    <mergeCell ref="B25:G25"/>
    <mergeCell ref="A6:A9"/>
    <mergeCell ref="B19:G19"/>
    <mergeCell ref="A4:G4"/>
    <mergeCell ref="B18:G18"/>
    <mergeCell ref="A5:G5"/>
    <mergeCell ref="C48:D48"/>
    <mergeCell ref="F58:G58"/>
    <mergeCell ref="A58:B58"/>
    <mergeCell ref="C51:D51"/>
    <mergeCell ref="A52:B52"/>
    <mergeCell ref="F52:G52"/>
    <mergeCell ref="F51:G51"/>
    <mergeCell ref="C54:D54"/>
    <mergeCell ref="F54:G54"/>
    <mergeCell ref="A55:B55"/>
    <mergeCell ref="F55:G55"/>
    <mergeCell ref="C57:D57"/>
    <mergeCell ref="F57:G57"/>
  </mergeCells>
  <phoneticPr fontId="2" type="noConversion"/>
  <printOptions horizontalCentered="1"/>
  <pageMargins left="0.39370078740157483" right="0.19685039370078741" top="0.39370078740157483" bottom="0.19685039370078741" header="0.27559055118110237" footer="0"/>
  <pageSetup paperSize="9" scale="75" fitToWidth="0" fitToHeight="0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2022-09-20T07:49:16Z</cp:lastPrinted>
  <dcterms:created xsi:type="dcterms:W3CDTF">2011-09-13T12:33:42Z</dcterms:created>
  <dcterms:modified xsi:type="dcterms:W3CDTF">2022-09-28T12:32:34Z</dcterms:modified>
</cp:coreProperties>
</file>