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GoBack" localSheetId="0">Лист1!$E$113</definedName>
    <definedName name="_xlnm._FilterDatabase" localSheetId="0" hidden="1">Лист1!$A$13:$O$263</definedName>
    <definedName name="bookmark2" localSheetId="0">Лист1!$E$36</definedName>
    <definedName name="_xlnm.Print_Titles" localSheetId="0">Лист1!$11:$12</definedName>
    <definedName name="_xlnm.Print_Area" localSheetId="0">Лист1!$A$1:$K$262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5" i="1" l="1"/>
  <c r="G254" i="1"/>
  <c r="G253" i="1"/>
  <c r="G252" i="1"/>
  <c r="I251" i="1"/>
  <c r="G251" i="1" s="1"/>
  <c r="I250" i="1"/>
  <c r="G250" i="1"/>
  <c r="I249" i="1"/>
  <c r="G249" i="1" s="1"/>
  <c r="I248" i="1"/>
  <c r="G248" i="1"/>
  <c r="I247" i="1"/>
  <c r="G247" i="1" s="1"/>
  <c r="I246" i="1"/>
  <c r="G246" i="1"/>
  <c r="G245" i="1"/>
  <c r="I244" i="1"/>
  <c r="G244" i="1" s="1"/>
  <c r="K243" i="1"/>
  <c r="K242" i="1" s="1"/>
  <c r="J243" i="1"/>
  <c r="J242" i="1" s="1"/>
  <c r="H243" i="1"/>
  <c r="H242" i="1" s="1"/>
  <c r="I240" i="1"/>
  <c r="G240" i="1" s="1"/>
  <c r="I239" i="1"/>
  <c r="G239" i="1" s="1"/>
  <c r="I238" i="1"/>
  <c r="G238" i="1" s="1"/>
  <c r="I237" i="1"/>
  <c r="G237" i="1"/>
  <c r="I236" i="1"/>
  <c r="G236" i="1" s="1"/>
  <c r="I235" i="1"/>
  <c r="G235" i="1"/>
  <c r="I234" i="1"/>
  <c r="G234" i="1" s="1"/>
  <c r="I233" i="1"/>
  <c r="G233" i="1"/>
  <c r="I232" i="1"/>
  <c r="G232" i="1" s="1"/>
  <c r="K231" i="1"/>
  <c r="J231" i="1"/>
  <c r="J230" i="1" s="1"/>
  <c r="H231" i="1"/>
  <c r="H230" i="1" s="1"/>
  <c r="K230" i="1"/>
  <c r="I229" i="1"/>
  <c r="G229" i="1" s="1"/>
  <c r="I228" i="1"/>
  <c r="G228" i="1"/>
  <c r="I227" i="1"/>
  <c r="G227" i="1" s="1"/>
  <c r="I226" i="1"/>
  <c r="G226" i="1"/>
  <c r="G225" i="1"/>
  <c r="G224" i="1"/>
  <c r="K223" i="1"/>
  <c r="J223" i="1"/>
  <c r="J222" i="1" s="1"/>
  <c r="I223" i="1"/>
  <c r="I222" i="1" s="1"/>
  <c r="H223" i="1"/>
  <c r="K222" i="1"/>
  <c r="H222" i="1"/>
  <c r="I220" i="1"/>
  <c r="G220" i="1" s="1"/>
  <c r="I219" i="1"/>
  <c r="G219" i="1"/>
  <c r="I218" i="1"/>
  <c r="G218" i="1" s="1"/>
  <c r="I217" i="1"/>
  <c r="G217" i="1"/>
  <c r="I216" i="1"/>
  <c r="G216" i="1" s="1"/>
  <c r="I215" i="1"/>
  <c r="G215" i="1" s="1"/>
  <c r="I214" i="1"/>
  <c r="G214" i="1" s="1"/>
  <c r="I213" i="1"/>
  <c r="G213" i="1"/>
  <c r="I212" i="1"/>
  <c r="G212" i="1" s="1"/>
  <c r="I211" i="1"/>
  <c r="G211" i="1"/>
  <c r="G210" i="1"/>
  <c r="I209" i="1"/>
  <c r="G209" i="1"/>
  <c r="I208" i="1"/>
  <c r="G208" i="1" s="1"/>
  <c r="I207" i="1"/>
  <c r="G207" i="1" s="1"/>
  <c r="I206" i="1"/>
  <c r="G206" i="1" s="1"/>
  <c r="I205" i="1"/>
  <c r="G205" i="1"/>
  <c r="I204" i="1"/>
  <c r="I203" i="1"/>
  <c r="G203" i="1"/>
  <c r="G202" i="1"/>
  <c r="I201" i="1"/>
  <c r="G201" i="1" s="1"/>
  <c r="I200" i="1"/>
  <c r="G200" i="1"/>
  <c r="I199" i="1"/>
  <c r="G199" i="1" s="1"/>
  <c r="I198" i="1"/>
  <c r="G198" i="1"/>
  <c r="I197" i="1"/>
  <c r="G197" i="1" s="1"/>
  <c r="I196" i="1"/>
  <c r="G196" i="1" s="1"/>
  <c r="I195" i="1"/>
  <c r="G195" i="1" s="1"/>
  <c r="I194" i="1"/>
  <c r="G194" i="1"/>
  <c r="I193" i="1"/>
  <c r="G193" i="1" s="1"/>
  <c r="I192" i="1"/>
  <c r="G192" i="1"/>
  <c r="I191" i="1"/>
  <c r="G191" i="1" s="1"/>
  <c r="I190" i="1"/>
  <c r="G190" i="1"/>
  <c r="I189" i="1"/>
  <c r="G189" i="1" s="1"/>
  <c r="I188" i="1"/>
  <c r="G188" i="1" s="1"/>
  <c r="I187" i="1"/>
  <c r="G187" i="1" s="1"/>
  <c r="I186" i="1"/>
  <c r="G186" i="1"/>
  <c r="I185" i="1"/>
  <c r="G185" i="1" s="1"/>
  <c r="I184" i="1"/>
  <c r="G184" i="1"/>
  <c r="I183" i="1"/>
  <c r="G183" i="1" s="1"/>
  <c r="I182" i="1"/>
  <c r="G182" i="1"/>
  <c r="I181" i="1"/>
  <c r="G181" i="1" s="1"/>
  <c r="I180" i="1"/>
  <c r="G180" i="1" s="1"/>
  <c r="I179" i="1"/>
  <c r="G179" i="1" s="1"/>
  <c r="I178" i="1"/>
  <c r="G178" i="1"/>
  <c r="I177" i="1"/>
  <c r="G177" i="1" s="1"/>
  <c r="I176" i="1"/>
  <c r="G176" i="1"/>
  <c r="I175" i="1"/>
  <c r="G175" i="1" s="1"/>
  <c r="I174" i="1"/>
  <c r="G174" i="1"/>
  <c r="I173" i="1"/>
  <c r="G173" i="1" s="1"/>
  <c r="I172" i="1"/>
  <c r="G172" i="1" s="1"/>
  <c r="K171" i="1"/>
  <c r="K170" i="1" s="1"/>
  <c r="J171" i="1"/>
  <c r="J170" i="1" s="1"/>
  <c r="H171" i="1"/>
  <c r="I168" i="1"/>
  <c r="G168" i="1"/>
  <c r="I167" i="1"/>
  <c r="G167" i="1" s="1"/>
  <c r="I166" i="1"/>
  <c r="H166" i="1"/>
  <c r="G166" i="1" s="1"/>
  <c r="I165" i="1"/>
  <c r="G165" i="1"/>
  <c r="I164" i="1"/>
  <c r="H164" i="1"/>
  <c r="G164" i="1" s="1"/>
  <c r="I163" i="1"/>
  <c r="G163" i="1"/>
  <c r="I162" i="1"/>
  <c r="G162" i="1" s="1"/>
  <c r="H162" i="1"/>
  <c r="I161" i="1"/>
  <c r="H161" i="1"/>
  <c r="G161" i="1" s="1"/>
  <c r="I160" i="1"/>
  <c r="H160" i="1"/>
  <c r="G160" i="1" s="1"/>
  <c r="I159" i="1"/>
  <c r="G159" i="1"/>
  <c r="I158" i="1"/>
  <c r="I157" i="1"/>
  <c r="H157" i="1"/>
  <c r="G157" i="1"/>
  <c r="K156" i="1"/>
  <c r="K155" i="1" s="1"/>
  <c r="J156" i="1"/>
  <c r="H156" i="1"/>
  <c r="J155" i="1"/>
  <c r="I153" i="1"/>
  <c r="G153" i="1"/>
  <c r="I152" i="1"/>
  <c r="G152" i="1" s="1"/>
  <c r="I151" i="1"/>
  <c r="G151" i="1" s="1"/>
  <c r="I150" i="1"/>
  <c r="G150" i="1" s="1"/>
  <c r="I149" i="1"/>
  <c r="G149" i="1"/>
  <c r="I148" i="1"/>
  <c r="G148" i="1" s="1"/>
  <c r="I147" i="1"/>
  <c r="G147" i="1"/>
  <c r="I146" i="1"/>
  <c r="G146" i="1" s="1"/>
  <c r="I145" i="1"/>
  <c r="G145" i="1"/>
  <c r="I144" i="1"/>
  <c r="I143" i="1"/>
  <c r="G143" i="1" s="1"/>
  <c r="K142" i="1"/>
  <c r="K141" i="1" s="1"/>
  <c r="J142" i="1"/>
  <c r="J141" i="1" s="1"/>
  <c r="H142" i="1"/>
  <c r="I140" i="1"/>
  <c r="G140" i="1"/>
  <c r="I139" i="1"/>
  <c r="G139" i="1" s="1"/>
  <c r="I138" i="1"/>
  <c r="G138" i="1"/>
  <c r="I137" i="1"/>
  <c r="G137" i="1" s="1"/>
  <c r="I136" i="1"/>
  <c r="G136" i="1" s="1"/>
  <c r="I135" i="1"/>
  <c r="I134" i="1"/>
  <c r="G134" i="1"/>
  <c r="K133" i="1"/>
  <c r="K132" i="1" s="1"/>
  <c r="J133" i="1"/>
  <c r="H133" i="1"/>
  <c r="J132" i="1"/>
  <c r="I130" i="1"/>
  <c r="G130" i="1"/>
  <c r="I129" i="1"/>
  <c r="G129" i="1" s="1"/>
  <c r="I128" i="1"/>
  <c r="G128" i="1" s="1"/>
  <c r="I127" i="1"/>
  <c r="G127" i="1" s="1"/>
  <c r="H127" i="1"/>
  <c r="I126" i="1"/>
  <c r="G126" i="1" s="1"/>
  <c r="I125" i="1"/>
  <c r="G125" i="1"/>
  <c r="I124" i="1"/>
  <c r="G124" i="1" s="1"/>
  <c r="G123" i="1"/>
  <c r="I122" i="1"/>
  <c r="G122" i="1"/>
  <c r="I121" i="1"/>
  <c r="G121" i="1" s="1"/>
  <c r="I120" i="1"/>
  <c r="G120" i="1" s="1"/>
  <c r="I119" i="1"/>
  <c r="G119" i="1" s="1"/>
  <c r="I118" i="1"/>
  <c r="G118" i="1"/>
  <c r="I117" i="1"/>
  <c r="G117" i="1" s="1"/>
  <c r="I116" i="1"/>
  <c r="G116" i="1"/>
  <c r="I115" i="1"/>
  <c r="G115" i="1" s="1"/>
  <c r="I114" i="1"/>
  <c r="G114" i="1"/>
  <c r="I113" i="1"/>
  <c r="G113" i="1" s="1"/>
  <c r="K112" i="1"/>
  <c r="K111" i="1" s="1"/>
  <c r="J112" i="1"/>
  <c r="J111" i="1" s="1"/>
  <c r="H112" i="1"/>
  <c r="H111" i="1"/>
  <c r="I110" i="1"/>
  <c r="G110" i="1" s="1"/>
  <c r="I109" i="1"/>
  <c r="G109" i="1"/>
  <c r="I108" i="1"/>
  <c r="G108" i="1" s="1"/>
  <c r="I107" i="1"/>
  <c r="G107" i="1"/>
  <c r="I106" i="1"/>
  <c r="G106" i="1" s="1"/>
  <c r="I98" i="1"/>
  <c r="G98" i="1" s="1"/>
  <c r="I97" i="1"/>
  <c r="G97" i="1" s="1"/>
  <c r="I96" i="1"/>
  <c r="G96" i="1"/>
  <c r="I95" i="1"/>
  <c r="G95" i="1" s="1"/>
  <c r="I94" i="1"/>
  <c r="G94" i="1"/>
  <c r="I93" i="1"/>
  <c r="G93" i="1" s="1"/>
  <c r="I92" i="1"/>
  <c r="G92" i="1"/>
  <c r="I91" i="1"/>
  <c r="G91" i="1" s="1"/>
  <c r="I90" i="1"/>
  <c r="G90" i="1" s="1"/>
  <c r="I89" i="1"/>
  <c r="G89" i="1" s="1"/>
  <c r="I88" i="1"/>
  <c r="G88" i="1"/>
  <c r="I87" i="1"/>
  <c r="G87" i="1" s="1"/>
  <c r="I86" i="1"/>
  <c r="G86" i="1"/>
  <c r="I85" i="1"/>
  <c r="G85" i="1" s="1"/>
  <c r="I84" i="1"/>
  <c r="G84" i="1"/>
  <c r="I83" i="1"/>
  <c r="G83" i="1" s="1"/>
  <c r="I82" i="1"/>
  <c r="G82" i="1" s="1"/>
  <c r="I81" i="1"/>
  <c r="G81" i="1" s="1"/>
  <c r="K80" i="1"/>
  <c r="J80" i="1"/>
  <c r="H80" i="1"/>
  <c r="K79" i="1"/>
  <c r="J79" i="1"/>
  <c r="H79" i="1"/>
  <c r="I78" i="1"/>
  <c r="G78" i="1" s="1"/>
  <c r="I77" i="1"/>
  <c r="G77" i="1"/>
  <c r="I76" i="1"/>
  <c r="G76" i="1" s="1"/>
  <c r="I75" i="1"/>
  <c r="G75" i="1" s="1"/>
  <c r="I74" i="1"/>
  <c r="G74" i="1" s="1"/>
  <c r="I73" i="1"/>
  <c r="G73" i="1"/>
  <c r="I72" i="1"/>
  <c r="G72" i="1" s="1"/>
  <c r="I71" i="1"/>
  <c r="G71" i="1"/>
  <c r="I70" i="1"/>
  <c r="G70" i="1" s="1"/>
  <c r="I69" i="1"/>
  <c r="G69" i="1"/>
  <c r="I68" i="1"/>
  <c r="G68" i="1" s="1"/>
  <c r="I67" i="1"/>
  <c r="G67" i="1" s="1"/>
  <c r="I66" i="1"/>
  <c r="H66" i="1"/>
  <c r="G66" i="1" s="1"/>
  <c r="I65" i="1"/>
  <c r="G65" i="1" s="1"/>
  <c r="I64" i="1"/>
  <c r="G64" i="1" s="1"/>
  <c r="I63" i="1"/>
  <c r="G63" i="1" s="1"/>
  <c r="I62" i="1"/>
  <c r="G62" i="1" s="1"/>
  <c r="I61" i="1"/>
  <c r="G61" i="1" s="1"/>
  <c r="I60" i="1"/>
  <c r="G60" i="1" s="1"/>
  <c r="I59" i="1"/>
  <c r="G59" i="1" s="1"/>
  <c r="K58" i="1"/>
  <c r="K57" i="1" s="1"/>
  <c r="J58" i="1"/>
  <c r="J57" i="1" s="1"/>
  <c r="I57" i="1" s="1"/>
  <c r="H58" i="1"/>
  <c r="H57" i="1"/>
  <c r="G56" i="1"/>
  <c r="I55" i="1"/>
  <c r="G55" i="1" s="1"/>
  <c r="G54" i="1"/>
  <c r="I53" i="1"/>
  <c r="G53" i="1" s="1"/>
  <c r="I52" i="1"/>
  <c r="G52" i="1" s="1"/>
  <c r="I51" i="1"/>
  <c r="G51" i="1" s="1"/>
  <c r="I50" i="1"/>
  <c r="G50" i="1" s="1"/>
  <c r="I49" i="1"/>
  <c r="G49" i="1" s="1"/>
  <c r="I48" i="1"/>
  <c r="G48" i="1" s="1"/>
  <c r="I47" i="1"/>
  <c r="G47" i="1" s="1"/>
  <c r="I46" i="1"/>
  <c r="G46" i="1" s="1"/>
  <c r="I45" i="1"/>
  <c r="G45" i="1" s="1"/>
  <c r="I44" i="1"/>
  <c r="G44" i="1" s="1"/>
  <c r="I43" i="1"/>
  <c r="G43" i="1" s="1"/>
  <c r="I42" i="1"/>
  <c r="G42" i="1" s="1"/>
  <c r="I41" i="1"/>
  <c r="G41" i="1" s="1"/>
  <c r="I40" i="1"/>
  <c r="G40" i="1" s="1"/>
  <c r="G39" i="1"/>
  <c r="I38" i="1"/>
  <c r="G38" i="1" s="1"/>
  <c r="I37" i="1"/>
  <c r="G37" i="1" s="1"/>
  <c r="I36" i="1"/>
  <c r="G36" i="1" s="1"/>
  <c r="I35" i="1"/>
  <c r="G35" i="1"/>
  <c r="I34" i="1"/>
  <c r="G34" i="1" s="1"/>
  <c r="I33" i="1"/>
  <c r="G33" i="1"/>
  <c r="I32" i="1"/>
  <c r="G32" i="1" s="1"/>
  <c r="I31" i="1"/>
  <c r="G31" i="1"/>
  <c r="I30" i="1"/>
  <c r="G30" i="1" s="1"/>
  <c r="I29" i="1"/>
  <c r="G29" i="1" s="1"/>
  <c r="I28" i="1"/>
  <c r="G28" i="1" s="1"/>
  <c r="I27" i="1"/>
  <c r="G27" i="1"/>
  <c r="I26" i="1"/>
  <c r="G26" i="1"/>
  <c r="I25" i="1"/>
  <c r="G25" i="1"/>
  <c r="I24" i="1"/>
  <c r="G24" i="1"/>
  <c r="I23" i="1"/>
  <c r="G23" i="1"/>
  <c r="I22" i="1"/>
  <c r="G22" i="1"/>
  <c r="G21" i="1"/>
  <c r="I20" i="1"/>
  <c r="G20" i="1" s="1"/>
  <c r="I19" i="1"/>
  <c r="G19" i="1" s="1"/>
  <c r="I18" i="1"/>
  <c r="G18" i="1" s="1"/>
  <c r="I17" i="1"/>
  <c r="G17" i="1" s="1"/>
  <c r="I16" i="1"/>
  <c r="G16" i="1" s="1"/>
  <c r="K15" i="1"/>
  <c r="K14" i="1" s="1"/>
  <c r="J15" i="1"/>
  <c r="J14" i="1" s="1"/>
  <c r="H15" i="1"/>
  <c r="H14" i="1" s="1"/>
  <c r="J256" i="1" l="1"/>
  <c r="G133" i="1"/>
  <c r="I142" i="1"/>
  <c r="I141" i="1" s="1"/>
  <c r="I133" i="1"/>
  <c r="I132" i="1" s="1"/>
  <c r="G223" i="1"/>
  <c r="K256" i="1"/>
  <c r="I58" i="1"/>
  <c r="G58" i="1" s="1"/>
  <c r="I79" i="1"/>
  <c r="G79" i="1" s="1"/>
  <c r="I80" i="1"/>
  <c r="G80" i="1" s="1"/>
  <c r="I156" i="1"/>
  <c r="I155" i="1" s="1"/>
  <c r="I171" i="1"/>
  <c r="I170" i="1" s="1"/>
  <c r="G222" i="1"/>
  <c r="G57" i="1"/>
  <c r="G156" i="1"/>
  <c r="I15" i="1"/>
  <c r="I14" i="1" s="1"/>
  <c r="G243" i="1"/>
  <c r="I231" i="1"/>
  <c r="G231" i="1" s="1"/>
  <c r="G142" i="1"/>
  <c r="G141" i="1" s="1"/>
  <c r="G171" i="1"/>
  <c r="G15" i="1"/>
  <c r="G14" i="1" s="1"/>
  <c r="G135" i="1"/>
  <c r="G144" i="1"/>
  <c r="I112" i="1"/>
  <c r="H132" i="1"/>
  <c r="G132" i="1" s="1"/>
  <c r="H141" i="1"/>
  <c r="H155" i="1"/>
  <c r="G158" i="1"/>
  <c r="H170" i="1"/>
  <c r="G170" i="1" s="1"/>
  <c r="G204" i="1"/>
  <c r="I243" i="1"/>
  <c r="I242" i="1" s="1"/>
  <c r="G242" i="1" s="1"/>
  <c r="G155" i="1" l="1"/>
  <c r="I230" i="1"/>
  <c r="G230" i="1" s="1"/>
  <c r="G112" i="1"/>
  <c r="I111" i="1"/>
  <c r="H256" i="1"/>
  <c r="G111" i="1" l="1"/>
  <c r="I256" i="1"/>
  <c r="G256" i="1" s="1"/>
</calcChain>
</file>

<file path=xl/sharedStrings.xml><?xml version="1.0" encoding="utf-8"?>
<sst xmlns="http://schemas.openxmlformats.org/spreadsheetml/2006/main" count="832" uniqueCount="453">
  <si>
    <t xml:space="preserve">                            Додаток 6</t>
  </si>
  <si>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</si>
  <si>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</si>
  <si>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</si>
  <si>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2022 рік"</t>
  </si>
  <si>
    <t>Розподіл витрат бюджету Луцької міської територіальної громади на реалізацію місцевих програм у 2022 році</t>
  </si>
  <si>
    <t>.03551000000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</si>
  <si>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</si>
  <si>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</si>
  <si>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</si>
  <si>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</si>
  <si>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</si>
  <si>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</si>
  <si>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</si>
  <si>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</si>
  <si>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</si>
  <si>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</si>
  <si>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</si>
  <si>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</si>
  <si>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</si>
  <si>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</si>
  <si>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</si>
  <si>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</si>
  <si>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</si>
  <si>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</si>
  <si>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</si>
  <si>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</si>
  <si>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</si>
  <si>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2020-2021 роки, затвердженої рішенням  міської ради від 24.12.2019 № 68/61, зі змінами від 23.12.2020  № 2/11, на 2022 рік</t>
  </si>
  <si>
    <t>Рішення Луцької міської ради від 03.12.2021 № 22/68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</si>
  <si>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</si>
  <si>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</si>
  <si>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</si>
  <si>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</si>
  <si>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                                   № 22/64</t>
  </si>
  <si>
    <t>0214082</t>
  </si>
  <si>
    <t>4082</t>
  </si>
  <si>
    <t>0829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</si>
  <si>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</si>
  <si>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2021-2022 роки</t>
  </si>
  <si>
    <t>Рішення Луцької міської ради від 24.02.2021 №7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</si>
  <si>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</si>
  <si>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25.07.2018 №44/37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</si>
  <si>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</si>
  <si>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</si>
  <si>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Програма обліку об’єктів культурної спадщини Луцької міської територіальної громади у 2020-2022 роках</t>
  </si>
  <si>
    <t>Рішення Луцької міської ради від 17.06.2020 № 83/4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</si>
  <si>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</si>
  <si>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</si>
  <si>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</si>
  <si>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</si>
  <si>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</si>
  <si>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</si>
  <si>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</si>
  <si>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</si>
  <si>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0217421</t>
  </si>
  <si>
    <t>.0453</t>
  </si>
  <si>
    <t xml:space="preserve">Утримання та розвиток наземного електротранспорту </t>
  </si>
  <si>
    <t>Програма розвитку Луцького підприємства електротранспорту на 2016-2022 роки</t>
  </si>
  <si>
    <t>Рішення Луцької міської ради від 23.12.2020 №2/16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</si>
  <si>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</si>
  <si>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</si>
  <si>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</si>
  <si>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</si>
  <si>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</si>
  <si>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</si>
  <si>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</si>
  <si>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</si>
  <si>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</si>
  <si>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2021-2022 роки</t>
  </si>
  <si>
    <t>Програма розвитку комунального підприємства "Центр туристичної інформації та послуг" на 2021-2022 роки</t>
  </si>
  <si>
    <t>Рішення Луцької міської ради від 23.12.2020 № 2/5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</si>
  <si>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</si>
  <si>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</si>
  <si>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</si>
  <si>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</si>
  <si>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</si>
  <si>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</si>
  <si>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</si>
  <si>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</si>
  <si>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</si>
  <si>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</si>
  <si>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років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</si>
  <si>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</si>
  <si>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</si>
  <si>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</si>
  <si>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</si>
  <si>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</si>
  <si>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2021 - 2023 роки</t>
  </si>
  <si>
    <t>Рішення Луцької міської ради від 23.12.2020 № 2/15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</si>
  <si>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</si>
  <si>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</si>
  <si>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23.12.2021 № 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</si>
  <si>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</si>
  <si>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</si>
  <si>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</si>
  <si>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</si>
  <si>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</si>
  <si>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</si>
  <si>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</si>
  <si>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</si>
  <si>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</si>
  <si>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24.11.2021 № 22/53</t>
  </si>
  <si>
    <t>.0218230</t>
  </si>
  <si>
    <t>.0380</t>
  </si>
  <si>
    <t>Інші правоохоронні заходи і заклади</t>
  </si>
  <si>
    <t>Програма  забезпечення особистої безпеки громадян та протидії злочинності на 2021-2023 роки</t>
  </si>
  <si>
    <t>Рішення Луцької міської ради від 23.12.2020 № 2/6</t>
  </si>
  <si>
    <t>0217110</t>
  </si>
  <si>
    <t>0421</t>
  </si>
  <si>
    <t>Реалізація програм в галузі сільського господарства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</si>
  <si>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</si>
  <si>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</si>
  <si>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.0218330</t>
  </si>
  <si>
    <t>0540</t>
  </si>
  <si>
    <t>Інша діяльність у сфері екології та охорони природних ресурсів</t>
  </si>
  <si>
    <t>.0218340</t>
  </si>
  <si>
    <t>.0540</t>
  </si>
  <si>
    <t>Природоохоронні заходи за рахунок цільових фондів</t>
  </si>
  <si>
    <t>0218410</t>
  </si>
  <si>
    <t>8410</t>
  </si>
  <si>
    <t>0830</t>
  </si>
  <si>
    <t>Фінансова підтримка засобів масової інформації</t>
  </si>
  <si>
    <t>Програма з висвітлення діяльності Луцької міської ради на 2021-2023 роки</t>
  </si>
  <si>
    <t>Рішення Луцької міської ради від 23.12.2020 № 2/9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</si>
  <si>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</si>
  <si>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</si>
  <si>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</si>
  <si>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</si>
  <si>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</si>
  <si>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0217350</t>
  </si>
  <si>
    <t>Розроблення схем планування та забудови територій (містобудівної документації)</t>
  </si>
  <si>
    <t>Програма реалізації містобудівної політики та розвитку інформаційної системи мцстобудівного кадастру Луцької міської територіальної громади на 2021-2022 роки</t>
  </si>
  <si>
    <t>Рішення Луцької міської ради від 24.02.2021 №7/65</t>
  </si>
  <si>
    <t>0217450</t>
  </si>
  <si>
    <t>Інша діяльніть у сфері транспорту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</si>
  <si>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</si>
  <si>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</si>
  <si>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</si>
  <si>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</si>
  <si>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</si>
  <si>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2022 рік</t>
  </si>
  <si>
    <t>Рішення Луцької міської ради від 22.12.2021  №24/121</t>
  </si>
  <si>
    <t>0217693</t>
  </si>
  <si>
    <t>Інша заходи пов'язані з економічною діяльністю</t>
  </si>
  <si>
    <t>Програма функціонування комунального підприємства "Луцькреклама" на 2022 рік</t>
  </si>
  <si>
    <t>Рішення Луцької міської ради від 03.12.2021 №22/93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</si>
  <si>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</si>
  <si>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</si>
  <si>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</si>
  <si>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</si>
  <si>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</si>
  <si>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Програма фінансової підтримки КП "Луцький комбінат шкільного істудентського харчування" на 2022 рік</t>
  </si>
  <si>
    <t>Рішення Луцької міської ради від 27.04.2022 №31/42</t>
  </si>
  <si>
    <t>.0218220</t>
  </si>
  <si>
    <t>Заходи та роботи з мобілізаційної підготовки місцевого значення</t>
  </si>
  <si>
    <t>Програма покращення матеріально-технічного забезпечення військових частин, проведення заходів територіальної оборони та мобілізаційної підготовки на території Луцької міської територіальної громади на 2022 рік</t>
  </si>
  <si>
    <t>Рішення Луцької міської ради від  22.12.2021 №24/67</t>
  </si>
  <si>
    <t>Інші заходи громадського порядку та безпеки</t>
  </si>
  <si>
    <t>.0218240</t>
  </si>
  <si>
    <t>Заходи та роботи з територіальної оборони</t>
  </si>
  <si>
    <t>Програма покращення матеріально-технічного забезпечення військових частин, проведення заходів  мобілізаційної підготовки на 2022  рік</t>
  </si>
  <si>
    <t>Програма заходів територіальної оборони Луцької міської територіальної громади на 2022-2024  роки</t>
  </si>
  <si>
    <t>Рішення Луцької міської ради від 23.02.2022 № 26/79</t>
  </si>
  <si>
    <t>Програма виконання доручень виборців та здійснення депутатських повноважень депутатами Луцької міської ради VIII скликання на 2021-2025 роки</t>
  </si>
  <si>
    <t>Рішення Луцької міської ради від  24.02.2021 №7/75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</si>
  <si>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</si>
  <si>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</si>
  <si>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</si>
  <si>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</si>
  <si>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</si>
  <si>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</si>
  <si>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</si>
  <si>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</si>
  <si>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</si>
  <si>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</si>
  <si>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</si>
  <si>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</si>
  <si>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</si>
  <si>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</si>
  <si>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</si>
  <si>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</si>
  <si>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</si>
  <si>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</si>
  <si>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</si>
  <si>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</si>
  <si>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</si>
  <si>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</si>
  <si>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р.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</si>
  <si>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</si>
  <si>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</si>
  <si>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</si>
  <si>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2021-2023 роки</t>
  </si>
  <si>
    <t>Рішення Луцької міської ради від 23.12.2020 №2/20</t>
  </si>
  <si>
    <t xml:space="preserve">Надання загальної середньої освіти закладами загальної середньої освіти 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</si>
  <si>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</si>
  <si>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</si>
  <si>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</si>
  <si>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</si>
  <si>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Прорама розвитку цивільного захисту Луцької міської територіальної громади на 2021-2025 роки</t>
  </si>
  <si>
    <t>Рішення Луцької міської ради від 23.12.2020 р. №2/12</t>
  </si>
  <si>
    <t>0921</t>
  </si>
  <si>
    <t xml:space="preserve">Надання загальної середньої освіти закладам загальної середньої освіти </t>
  </si>
  <si>
    <t>Комплексна програма соціальної підтримки учасників бойових дій, бійців-добровольців, членів їх сімей, а також сімей загиблих (померлих) військовослужбовців, які зареєстровані на території Луцької міської територіальної громади  на 2021-2023 рр.</t>
  </si>
  <si>
    <t>Рішення Луцької міської ради від 23.12.2020 №2/40</t>
  </si>
  <si>
    <t>0611025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</si>
  <si>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</si>
  <si>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</si>
  <si>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</si>
  <si>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</si>
  <si>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</si>
  <si>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</si>
  <si>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</si>
  <si>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</si>
  <si>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 xml:space="preserve"> Рішення Луцької міської ради від 23.12.2020 №2/40</t>
  </si>
  <si>
    <t>0712080</t>
  </si>
  <si>
    <t>0721</t>
  </si>
  <si>
    <t>Амбулаторно-поліклінічна допомога населенню</t>
  </si>
  <si>
    <t>0712100</t>
  </si>
  <si>
    <t>0722</t>
  </si>
  <si>
    <t xml:space="preserve"> Стоматологічна допомога населенню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</si>
  <si>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</si>
  <si>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</si>
  <si>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</si>
  <si>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</si>
  <si>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</si>
  <si>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</si>
  <si>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</si>
  <si>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</si>
  <si>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</si>
  <si>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</si>
  <si>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</si>
  <si>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</si>
  <si>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</si>
  <si>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</si>
  <si>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</si>
  <si>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0712090</t>
  </si>
  <si>
    <t>Спеціалізована амбулаторно-поліклінічна допомога населенню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</si>
  <si>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</si>
  <si>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</si>
  <si>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</si>
  <si>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</si>
  <si>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</si>
  <si>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</si>
  <si>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 міста та населених пунктів  Прилуцького старостинського округу на 2018-2020 роки, затвердденої рішенням міської ради  від 29.11.2017 № 34/23, на 2021-2023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</si>
  <si>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</si>
  <si>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</si>
  <si>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</si>
  <si>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2016 –2022  роки</t>
  </si>
  <si>
    <t>Рішення Луцької міської ради від 29.01.2020  №69/91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</si>
  <si>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</si>
  <si>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</si>
  <si>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</si>
  <si>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</si>
  <si>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.0813036</t>
  </si>
  <si>
    <t>Компенсаційні виплати на пільговий проїзд електротранспортом окремим категоріям громадян</t>
  </si>
  <si>
    <t>.0813050</t>
  </si>
  <si>
    <t>Пільгове медичне обслуговування осіб, які постраждали внаслідок Чорнобильської катастрофи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</si>
  <si>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</si>
  <si>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</si>
  <si>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</si>
  <si>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</si>
  <si>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</si>
  <si>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</si>
  <si>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</si>
  <si>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</si>
  <si>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</si>
  <si>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 пов'язані з наданням підтримки внутрішньо переміщеним та/або евакуйованим особам у звязку із введенням военного стану</t>
  </si>
  <si>
    <t>.0813242</t>
  </si>
  <si>
    <t>Інші заходи у сфері соціального захисту і соціального забезпечення</t>
  </si>
  <si>
    <t>Комплексна програма соціальної підтримки учасників бойових дій, бійців-добровольців, членів їх сімей, а також сімей загиблих (померлих) військовослужбовців, які зареєстровані на території Луцької міської територіальної громади, на 2021-2023 роки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</si>
  <si>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</si>
  <si>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</si>
  <si>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</si>
  <si>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</si>
  <si>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2021-2023 роки</t>
  </si>
  <si>
    <t>Рішення Луцької міської ради від 23.12.2020 №2/41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</si>
  <si>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</si>
  <si>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</si>
  <si>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</si>
  <si>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</si>
  <si>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</si>
  <si>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</si>
  <si>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</si>
  <si>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2021-2023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</si>
  <si>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</si>
  <si>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</si>
  <si>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</si>
  <si>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</si>
  <si>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.0913230</t>
  </si>
  <si>
    <t>3230</t>
  </si>
  <si>
    <t>1070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</si>
  <si>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</si>
  <si>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</si>
  <si>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.0913123</t>
  </si>
  <si>
    <t>.3123</t>
  </si>
  <si>
    <t>.1040</t>
  </si>
  <si>
    <t>Програми і заходи центрів соціальних служб для сім"ї, дітей та молоді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</si>
  <si>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</si>
  <si>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</si>
  <si>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</si>
  <si>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</si>
  <si>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Програма з протидії поширенню наркоманії та інших негативних проявів серед дітей та молоді, боротьби з незаконним обігом наркотичних засобів
у Луцькій міській територіальній громаді на 2021-2023 роки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</si>
  <si>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</si>
  <si>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</si>
  <si>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</si>
  <si>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</si>
  <si>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</si>
  <si>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</si>
  <si>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</si>
  <si>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</si>
  <si>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</si>
  <si>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</si>
  <si>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</si>
  <si>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</si>
  <si>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</si>
  <si>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</si>
  <si>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</si>
  <si>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</si>
  <si>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</si>
  <si>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</si>
  <si>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</si>
  <si>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</si>
  <si>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</si>
  <si>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</si>
  <si>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</si>
  <si>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</si>
  <si>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</si>
  <si>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</si>
  <si>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</si>
  <si>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</si>
  <si>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</si>
  <si>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</si>
  <si>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</si>
  <si>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співпраці з молоддю та соціальної підтримки дітей, жінок та сім'ї  Луцької міської територіальної громади на 2021-2023 роки</t>
  </si>
  <si>
    <t>Рішення Луцької міської ради від 23.12.2020 №2/19</t>
  </si>
  <si>
    <t>Програма національно - патріотичного виховання дітей та молоді Луцької міської територіальної громади на 2021-2023 роки</t>
  </si>
  <si>
    <t>Рішення Луцької міської ради від 23.12.2020 №2/21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</si>
  <si>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</si>
  <si>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</si>
  <si>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</si>
  <si>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</si>
  <si>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</si>
  <si>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</si>
  <si>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</si>
  <si>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1040</t>
  </si>
  <si>
    <t>Будівництво споруд, установ та закладів фізичної культури і спорту</t>
  </si>
  <si>
    <t>Програма фінансової підтримки КП "Стадіон Авангард"</t>
  </si>
  <si>
    <t>Рішення Луцької міської ради від 26.10.2022 р. №36/54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</si>
  <si>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</si>
  <si>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</si>
  <si>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</si>
  <si>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2020-2024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</si>
  <si>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</si>
  <si>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</si>
  <si>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</si>
  <si>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</si>
  <si>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</si>
  <si>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</si>
  <si>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</si>
  <si>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</si>
  <si>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2018-2023 роки</t>
  </si>
  <si>
    <t>Рішення Луцької міської ради від 23.12.2020 №2/49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</si>
  <si>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</si>
  <si>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</si>
  <si>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</si>
  <si>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</si>
  <si>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</si>
  <si>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</si>
  <si>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</si>
  <si>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1218330</t>
  </si>
  <si>
    <t>1218340</t>
  </si>
  <si>
    <t>Програма утримання та ремонту мереж зовнішнього освітлення та світлофорних об'єктів Луцької міської територіальної громади на 2021-2023 роки</t>
  </si>
  <si>
    <t>Рішення Луцької міської ради від 27.01.2021 №5/10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</si>
  <si>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</si>
  <si>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</si>
  <si>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</si>
  <si>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</si>
  <si>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</si>
  <si>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</si>
  <si>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2018-2023 роки</t>
  </si>
  <si>
    <t>Рішення Луцької міської ради від 29.11.2017 №34/21</t>
  </si>
  <si>
    <t>Програма ремонтів автентичних вхідних дверей, вікон та балконів на об'єктах культурної спадщини міста Луцька на 2021-2022 роки "Автеничний Луцьк"</t>
  </si>
  <si>
    <t>Рішення Луцької міської ради від 30.10.2019  №65/41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</si>
  <si>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заходів на 2021-2023 роки</t>
  </si>
  <si>
    <t>Рішення Луцької міської ради від 27.01.2021 №5/105</t>
  </si>
  <si>
    <t>Комплексна програма охорони довкілля Луцької міської територіальної громади на 2022-2025 роки</t>
  </si>
  <si>
    <t>Програма підтримки комунального підприємства "Луцький спеціалізований комбінат комунально-побутового обслуговування" на 2021-2023 роки</t>
  </si>
  <si>
    <t>Рішення Луцької міської ради від 27.01.2021 №5/104</t>
  </si>
  <si>
    <t>Забезпечення діяльності водопровідно-каналізаційного господарства</t>
  </si>
  <si>
    <t>Програма підтримки КП "Луцькводоканал" на 2022 рік</t>
  </si>
  <si>
    <t>Рішення Луцької міської ради від 03.12.2021 №22/92</t>
  </si>
  <si>
    <t>Програма підтримки ЛСКАП "Луцькспецкомунтранс" на 2021-2022 роки</t>
  </si>
  <si>
    <t>Рішення Луцької міської ради від 23.06.2021 №13/105</t>
  </si>
  <si>
    <t>Програма фінансової підтримки ЛСКАП "Луцькспецкомунтранс" на 2022-2024 роки</t>
  </si>
  <si>
    <t>Рішення Луцької міської ради від23.06.2022 №32/22</t>
  </si>
  <si>
    <t>Програма розвитку та утримання парків та скверів, інших озеленених територій  Луцької міської територіальної громади на 2022-2024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</si>
  <si>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</si>
  <si>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</si>
  <si>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2022-2023 роки</t>
  </si>
  <si>
    <t>Рішення Луцької міської ради від 26.08.2021 №17/74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</si>
  <si>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</si>
  <si>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</si>
  <si>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</si>
  <si>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</si>
  <si>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</si>
  <si>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Рішення Луцької міської ради від 24.02.2022 №26/79</t>
  </si>
  <si>
    <t>1218743</t>
  </si>
  <si>
    <t>Заходи із запобігання та ліквідації наслідків надзвичайної ситуації в теплових мережах за рахунок коштів резервного фонду місцевого бюджету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</si>
  <si>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</si>
  <si>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</si>
  <si>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</si>
  <si>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</si>
  <si>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</si>
  <si>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2021-2023 роки</t>
  </si>
  <si>
    <t>Рішення Луцької міської ради від 27.10.2021 №20/33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</si>
  <si>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</si>
  <si>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</si>
  <si>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</si>
  <si>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1417370</t>
  </si>
  <si>
    <t>Реалізація інших заходів щодо соціально-економічного розвитку територій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</si>
  <si>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</si>
  <si>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</si>
  <si>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</si>
  <si>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</si>
  <si>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</si>
  <si>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</si>
  <si>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</si>
  <si>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</si>
  <si>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</si>
  <si>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7321</t>
  </si>
  <si>
    <t>Будівництво освітніх установ та закладів</t>
  </si>
  <si>
    <t>1516090</t>
  </si>
  <si>
    <t>1517322</t>
  </si>
  <si>
    <t>1517370</t>
  </si>
  <si>
    <t xml:space="preserve"> Рішення Луцької міської ради від 22.12.2021 № 24/64</t>
  </si>
  <si>
    <t>Департамент фінансів, бюджету та аудиту</t>
  </si>
  <si>
    <t xml:space="preserve">Інші субвенції з місцевого бюджету 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</si>
  <si>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</si>
  <si>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</si>
  <si>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Програма покращення матеріально-технічного забезпечення військових частин, проведення заходів територіальної оборони та мобілізаційної підготовки на території Луцької міської територіальної громади на 2022  рік</t>
  </si>
  <si>
    <t>Рішення Луцької міської ради від 23.02.2022 № 26/55</t>
  </si>
  <si>
    <t>Програма забезпечення особистої безпеки громадян та протидії злочинності на 2021-2023 роки</t>
  </si>
  <si>
    <t>Рішення Луцької міської ради від 23.12.2020 №2/6</t>
  </si>
  <si>
    <t>Рішення Луцької міської ради від 23.12.2020 № 2/12</t>
  </si>
  <si>
    <t xml:space="preserve">Програма покращення функціонування Управління Державної міграційної служби України у Волинській області на 2022 рік </t>
  </si>
  <si>
    <t>Рішення Луцької міської ради від 27.04.2022 № 31/19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</si>
  <si>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</si>
  <si>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Проект рішення Луцької міської ради</t>
  </si>
  <si>
    <t>ВСЬОГО:</t>
  </si>
  <si>
    <t>Секретар міської ради</t>
  </si>
  <si>
    <t>Юрій БЕЗПЯТКО</t>
  </si>
  <si>
    <t>Єлова 720 614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</si>
</sst>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грн.-422];[Red]\-#,##0.00\ [$грн.-422]"/>
    <numFmt numFmtId="165" formatCode="#,##0.0"/>
    <numFmt numFmtId="166" formatCode="0&quot;    &quot;"/>
  </numFmts>
  <fonts count="53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66CC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00CCFF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sz val="1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52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0" borderId="0"/>
    <xf numFmtId="0" fontId="10" fillId="0" borderId="0"/>
    <xf numFmtId="0" fontId="11" fillId="0" borderId="0"/>
    <xf numFmtId="0" fontId="52" fillId="0" borderId="0"/>
    <xf numFmtId="0" fontId="5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52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52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52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58">
    <xf numFmtId="0" fontId="0" fillId="0" borderId="0" xfId="0"/>
    <xf numFmtId="0" fontId="30" fillId="0" borderId="11" xfId="0" applyFont="1" applyBorder="1" applyAlignment="1">
      <alignment horizontal="center" vertical="center"/>
    </xf>
    <xf numFmtId="2" fontId="30" fillId="0" borderId="11" xfId="70" applyNumberFormat="1" applyFont="1" applyBorder="1" applyAlignment="1">
      <alignment horizontal="center" vertical="center" wrapText="1"/>
    </xf>
    <xf numFmtId="1" fontId="30" fillId="0" borderId="11" xfId="0" applyNumberFormat="1" applyFont="1" applyBorder="1" applyAlignment="1">
      <alignment horizontal="center" vertical="center" wrapText="1"/>
    </xf>
    <xf numFmtId="2" fontId="30" fillId="25" borderId="11" xfId="0" applyNumberFormat="1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25" borderId="11" xfId="0" applyFont="1" applyFill="1" applyBorder="1" applyAlignment="1">
      <alignment horizontal="center" vertical="center" wrapText="1"/>
    </xf>
    <xf numFmtId="2" fontId="30" fillId="0" borderId="11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/>
    </xf>
    <xf numFmtId="4" fontId="28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center" wrapText="1"/>
    </xf>
    <xf numFmtId="2" fontId="32" fillId="0" borderId="0" xfId="0" applyNumberFormat="1" applyFont="1" applyBorder="1" applyAlignment="1">
      <alignment horizontal="center" wrapText="1"/>
    </xf>
    <xf numFmtId="2" fontId="31" fillId="0" borderId="0" xfId="0" applyNumberFormat="1" applyFont="1" applyBorder="1" applyAlignment="1">
      <alignment horizont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 applyAlignment="1"/>
    <xf numFmtId="14" fontId="30" fillId="0" borderId="0" xfId="0" applyNumberFormat="1" applyFont="1" applyBorder="1"/>
    <xf numFmtId="4" fontId="29" fillId="0" borderId="10" xfId="0" applyNumberFormat="1" applyFont="1" applyBorder="1" applyAlignment="1"/>
    <xf numFmtId="4" fontId="30" fillId="0" borderId="0" xfId="0" applyNumberFormat="1" applyFont="1" applyBorder="1" applyAlignment="1"/>
    <xf numFmtId="0" fontId="30" fillId="0" borderId="0" xfId="0" applyFont="1" applyAlignment="1">
      <alignment wrapText="1"/>
    </xf>
    <xf numFmtId="2" fontId="32" fillId="0" borderId="0" xfId="0" applyNumberFormat="1" applyFont="1" applyAlignment="1">
      <alignment horizontal="center" wrapText="1"/>
    </xf>
    <xf numFmtId="2" fontId="29" fillId="0" borderId="10" xfId="0" applyNumberFormat="1" applyFont="1" applyBorder="1" applyAlignment="1">
      <alignment horizontal="center" wrapText="1"/>
    </xf>
    <xf numFmtId="4" fontId="32" fillId="0" borderId="0" xfId="0" applyNumberFormat="1" applyFont="1" applyAlignment="1">
      <alignment horizontal="center" wrapText="1"/>
    </xf>
    <xf numFmtId="2" fontId="29" fillId="0" borderId="0" xfId="0" applyNumberFormat="1" applyFont="1" applyAlignment="1">
      <alignment horizontal="center" vertical="top" wrapText="1"/>
    </xf>
    <xf numFmtId="4" fontId="31" fillId="0" borderId="0" xfId="0" applyNumberFormat="1" applyFont="1" applyAlignment="1">
      <alignment horizontal="right"/>
    </xf>
    <xf numFmtId="4" fontId="28" fillId="0" borderId="11" xfId="0" applyNumberFormat="1" applyFont="1" applyBorder="1" applyAlignment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" fontId="28" fillId="0" borderId="12" xfId="0" applyNumberFormat="1" applyFont="1" applyBorder="1" applyAlignment="1">
      <alignment horizontal="center" vertical="center" wrapText="1"/>
    </xf>
    <xf numFmtId="0" fontId="0" fillId="0" borderId="0" xfId="0" applyFont="1"/>
    <xf numFmtId="49" fontId="33" fillId="20" borderId="11" xfId="0" applyNumberFormat="1" applyFont="1" applyFill="1" applyBorder="1" applyAlignment="1">
      <alignment horizontal="center" vertical="center" wrapText="1"/>
    </xf>
    <xf numFmtId="0" fontId="30" fillId="20" borderId="11" xfId="0" applyFont="1" applyFill="1" applyBorder="1" applyAlignment="1">
      <alignment horizontal="center" vertical="center" wrapText="1"/>
    </xf>
    <xf numFmtId="2" fontId="33" fillId="20" borderId="11" xfId="0" applyNumberFormat="1" applyFont="1" applyFill="1" applyBorder="1" applyAlignment="1">
      <alignment horizontal="center" wrapText="1"/>
    </xf>
    <xf numFmtId="0" fontId="30" fillId="20" borderId="13" xfId="0" applyFont="1" applyFill="1" applyBorder="1" applyAlignment="1">
      <alignment horizontal="center" vertical="center" wrapText="1"/>
    </xf>
    <xf numFmtId="4" fontId="33" fillId="20" borderId="11" xfId="0" applyNumberFormat="1" applyFont="1" applyFill="1" applyBorder="1" applyAlignment="1">
      <alignment horizontal="center" vertical="center" wrapText="1"/>
    </xf>
    <xf numFmtId="4" fontId="33" fillId="24" borderId="14" xfId="0" applyNumberFormat="1" applyFont="1" applyFill="1" applyBorder="1" applyAlignment="1">
      <alignment horizontal="center" vertical="center" wrapText="1"/>
    </xf>
    <xf numFmtId="0" fontId="30" fillId="20" borderId="15" xfId="0" applyFont="1" applyFill="1" applyBorder="1" applyAlignment="1">
      <alignment horizontal="center" vertical="center" wrapText="1"/>
    </xf>
    <xf numFmtId="4" fontId="33" fillId="20" borderId="12" xfId="0" applyNumberFormat="1" applyFont="1" applyFill="1" applyBorder="1" applyAlignment="1">
      <alignment horizontal="center" vertical="center"/>
    </xf>
    <xf numFmtId="4" fontId="33" fillId="20" borderId="12" xfId="0" applyNumberFormat="1" applyFont="1" applyFill="1" applyBorder="1" applyAlignment="1">
      <alignment horizontal="center" vertical="center" wrapText="1"/>
    </xf>
    <xf numFmtId="1" fontId="30" fillId="0" borderId="11" xfId="0" applyNumberFormat="1" applyFont="1" applyBorder="1" applyAlignment="1">
      <alignment horizontal="center" vertical="center" wrapText="1"/>
    </xf>
    <xf numFmtId="2" fontId="30" fillId="0" borderId="11" xfId="0" applyNumberFormat="1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/>
    </xf>
    <xf numFmtId="4" fontId="30" fillId="0" borderId="11" xfId="0" applyNumberFormat="1" applyFont="1" applyBorder="1" applyAlignment="1">
      <alignment horizontal="center" vertical="center"/>
    </xf>
    <xf numFmtId="4" fontId="34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0" fillId="0" borderId="11" xfId="0" applyFont="1" applyBorder="1" applyAlignment="1">
      <alignment horizontal="center" vertical="center"/>
    </xf>
    <xf numFmtId="4" fontId="30" fillId="20" borderId="11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49" fontId="30" fillId="0" borderId="11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 wrapText="1"/>
    </xf>
    <xf numFmtId="2" fontId="30" fillId="0" borderId="12" xfId="0" applyNumberFormat="1" applyFont="1" applyBorder="1" applyAlignment="1">
      <alignment horizontal="center" vertical="center" wrapText="1"/>
    </xf>
    <xf numFmtId="0" fontId="35" fillId="0" borderId="0" xfId="0" applyFont="1" applyBorder="1"/>
    <xf numFmtId="0" fontId="35" fillId="0" borderId="0" xfId="0" applyFont="1"/>
    <xf numFmtId="0" fontId="30" fillId="0" borderId="11" xfId="0" applyFont="1" applyBorder="1" applyAlignment="1">
      <alignment horizontal="center" vertical="center" wrapText="1"/>
    </xf>
    <xf numFmtId="2" fontId="30" fillId="0" borderId="13" xfId="0" applyNumberFormat="1" applyFont="1" applyBorder="1" applyAlignment="1">
      <alignment horizontal="center" vertical="center" wrapText="1"/>
    </xf>
    <xf numFmtId="0" fontId="30" fillId="25" borderId="11" xfId="0" applyFont="1" applyFill="1" applyBorder="1" applyAlignment="1">
      <alignment horizontal="center" vertical="center" wrapText="1"/>
    </xf>
    <xf numFmtId="4" fontId="33" fillId="25" borderId="11" xfId="0" applyNumberFormat="1" applyFont="1" applyFill="1" applyBorder="1" applyAlignment="1">
      <alignment horizontal="center" vertical="center"/>
    </xf>
    <xf numFmtId="4" fontId="30" fillId="25" borderId="11" xfId="0" applyNumberFormat="1" applyFont="1" applyFill="1" applyBorder="1" applyAlignment="1">
      <alignment horizontal="center" vertical="center"/>
    </xf>
    <xf numFmtId="0" fontId="18" fillId="0" borderId="0" xfId="0" applyFont="1" applyBorder="1" applyAlignment="1"/>
    <xf numFmtId="0" fontId="36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2" fontId="30" fillId="25" borderId="11" xfId="0" applyNumberFormat="1" applyFont="1" applyFill="1" applyBorder="1" applyAlignment="1">
      <alignment horizontal="center" vertical="center" wrapText="1"/>
    </xf>
    <xf numFmtId="0" fontId="18" fillId="24" borderId="0" xfId="0" applyFont="1" applyFill="1" applyBorder="1"/>
    <xf numFmtId="49" fontId="33" fillId="20" borderId="11" xfId="0" applyNumberFormat="1" applyFont="1" applyFill="1" applyBorder="1" applyAlignment="1">
      <alignment horizontal="center" vertical="center"/>
    </xf>
    <xf numFmtId="1" fontId="33" fillId="20" borderId="11" xfId="0" applyNumberFormat="1" applyFont="1" applyFill="1" applyBorder="1" applyAlignment="1">
      <alignment horizontal="center" vertical="center" wrapText="1"/>
    </xf>
    <xf numFmtId="2" fontId="33" fillId="20" borderId="11" xfId="0" applyNumberFormat="1" applyFont="1" applyFill="1" applyBorder="1" applyAlignment="1">
      <alignment horizontal="center" vertical="center" wrapText="1"/>
    </xf>
    <xf numFmtId="0" fontId="30" fillId="20" borderId="11" xfId="0" applyFont="1" applyFill="1" applyBorder="1" applyAlignment="1">
      <alignment horizontal="center" vertical="center"/>
    </xf>
    <xf numFmtId="4" fontId="33" fillId="20" borderId="11" xfId="0" applyNumberFormat="1" applyFont="1" applyFill="1" applyBorder="1" applyAlignment="1">
      <alignment horizontal="center" vertical="center"/>
    </xf>
    <xf numFmtId="49" fontId="30" fillId="25" borderId="11" xfId="0" applyNumberFormat="1" applyFont="1" applyFill="1" applyBorder="1" applyAlignment="1">
      <alignment horizontal="center" vertical="center"/>
    </xf>
    <xf numFmtId="1" fontId="30" fillId="25" borderId="11" xfId="0" applyNumberFormat="1" applyFont="1" applyFill="1" applyBorder="1" applyAlignment="1">
      <alignment horizontal="center" vertical="center" wrapText="1"/>
    </xf>
    <xf numFmtId="4" fontId="30" fillId="25" borderId="11" xfId="0" applyNumberFormat="1" applyFont="1" applyFill="1" applyBorder="1" applyAlignment="1">
      <alignment horizontal="center" vertical="center" wrapText="1"/>
    </xf>
    <xf numFmtId="3" fontId="18" fillId="0" borderId="0" xfId="0" applyNumberFormat="1" applyFont="1"/>
    <xf numFmtId="49" fontId="37" fillId="0" borderId="11" xfId="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/>
    </xf>
    <xf numFmtId="0" fontId="18" fillId="25" borderId="0" xfId="0" applyFont="1" applyFill="1" applyBorder="1"/>
    <xf numFmtId="165" fontId="18" fillId="0" borderId="0" xfId="0" applyNumberFormat="1" applyFont="1"/>
    <xf numFmtId="4" fontId="39" fillId="0" borderId="11" xfId="0" applyNumberFormat="1" applyFont="1" applyBorder="1" applyAlignment="1">
      <alignment horizontal="center" vertical="center"/>
    </xf>
    <xf numFmtId="4" fontId="40" fillId="0" borderId="11" xfId="0" applyNumberFormat="1" applyFont="1" applyBorder="1" applyAlignment="1">
      <alignment horizontal="center" vertical="center"/>
    </xf>
    <xf numFmtId="4" fontId="41" fillId="20" borderId="11" xfId="0" applyNumberFormat="1" applyFont="1" applyFill="1" applyBorder="1" applyAlignment="1">
      <alignment horizontal="center" vertical="center"/>
    </xf>
    <xf numFmtId="0" fontId="33" fillId="21" borderId="11" xfId="0" applyFont="1" applyFill="1" applyBorder="1" applyAlignment="1">
      <alignment horizontal="center" vertical="center"/>
    </xf>
    <xf numFmtId="1" fontId="33" fillId="21" borderId="11" xfId="0" applyNumberFormat="1" applyFont="1" applyFill="1" applyBorder="1" applyAlignment="1">
      <alignment horizontal="center" vertical="center" wrapText="1"/>
    </xf>
    <xf numFmtId="2" fontId="33" fillId="21" borderId="11" xfId="0" applyNumberFormat="1" applyFont="1" applyFill="1" applyBorder="1" applyAlignment="1">
      <alignment horizontal="center" vertical="center" wrapText="1"/>
    </xf>
    <xf numFmtId="0" fontId="30" fillId="21" borderId="11" xfId="0" applyFont="1" applyFill="1" applyBorder="1" applyAlignment="1">
      <alignment horizontal="center" vertical="center"/>
    </xf>
    <xf numFmtId="4" fontId="33" fillId="21" borderId="11" xfId="0" applyNumberFormat="1" applyFont="1" applyFill="1" applyBorder="1" applyAlignment="1">
      <alignment horizontal="center" vertical="center"/>
    </xf>
    <xf numFmtId="4" fontId="33" fillId="21" borderId="11" xfId="0" applyNumberFormat="1" applyFont="1" applyFill="1" applyBorder="1" applyAlignment="1">
      <alignment horizontal="center" vertical="center" wrapText="1"/>
    </xf>
    <xf numFmtId="4" fontId="30" fillId="0" borderId="11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 wrapText="1"/>
    </xf>
    <xf numFmtId="49" fontId="30" fillId="21" borderId="11" xfId="0" applyNumberFormat="1" applyFont="1" applyFill="1" applyBorder="1" applyAlignment="1">
      <alignment horizontal="center" vertical="center" wrapText="1"/>
    </xf>
    <xf numFmtId="2" fontId="30" fillId="21" borderId="11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0" fillId="0" borderId="11" xfId="69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top" wrapText="1"/>
    </xf>
    <xf numFmtId="0" fontId="30" fillId="25" borderId="11" xfId="0" applyFont="1" applyFill="1" applyBorder="1" applyAlignment="1">
      <alignment vertical="center" wrapText="1"/>
    </xf>
    <xf numFmtId="0" fontId="33" fillId="20" borderId="11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/>
    </xf>
    <xf numFmtId="49" fontId="30" fillId="25" borderId="11" xfId="0" applyNumberFormat="1" applyFont="1" applyFill="1" applyBorder="1" applyAlignment="1">
      <alignment horizontal="center" vertical="center" wrapText="1"/>
    </xf>
    <xf numFmtId="4" fontId="33" fillId="25" borderId="11" xfId="0" applyNumberFormat="1" applyFont="1" applyFill="1" applyBorder="1" applyAlignment="1">
      <alignment horizontal="center" vertical="center" wrapText="1"/>
    </xf>
    <xf numFmtId="4" fontId="42" fillId="20" borderId="11" xfId="0" applyNumberFormat="1" applyFont="1" applyFill="1" applyBorder="1" applyAlignment="1">
      <alignment horizontal="center" vertical="center"/>
    </xf>
    <xf numFmtId="4" fontId="43" fillId="20" borderId="11" xfId="0" applyNumberFormat="1" applyFont="1" applyFill="1" applyBorder="1" applyAlignment="1">
      <alignment horizontal="center" vertical="center"/>
    </xf>
    <xf numFmtId="4" fontId="44" fillId="20" borderId="11" xfId="0" applyNumberFormat="1" applyFont="1" applyFill="1" applyBorder="1" applyAlignment="1">
      <alignment horizontal="center" vertical="center"/>
    </xf>
    <xf numFmtId="0" fontId="33" fillId="20" borderId="11" xfId="0" applyFont="1" applyFill="1" applyBorder="1" applyAlignment="1">
      <alignment horizontal="center" vertical="center" wrapText="1"/>
    </xf>
    <xf numFmtId="2" fontId="30" fillId="20" borderId="11" xfId="0" applyNumberFormat="1" applyFont="1" applyFill="1" applyBorder="1" applyAlignment="1">
      <alignment horizontal="center" vertical="center" wrapText="1"/>
    </xf>
    <xf numFmtId="0" fontId="45" fillId="0" borderId="0" xfId="0" applyFont="1" applyBorder="1"/>
    <xf numFmtId="0" fontId="45" fillId="0" borderId="0" xfId="0" applyFont="1"/>
    <xf numFmtId="0" fontId="45" fillId="24" borderId="0" xfId="0" applyFont="1" applyFill="1" applyBorder="1"/>
    <xf numFmtId="2" fontId="30" fillId="0" borderId="11" xfId="0" applyNumberFormat="1" applyFont="1" applyBorder="1" applyAlignment="1">
      <alignment horizontal="left" vertical="center" wrapText="1"/>
    </xf>
    <xf numFmtId="4" fontId="46" fillId="0" borderId="11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4" fontId="43" fillId="0" borderId="11" xfId="0" applyNumberFormat="1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 wrapText="1"/>
    </xf>
    <xf numFmtId="3" fontId="33" fillId="20" borderId="11" xfId="0" applyNumberFormat="1" applyFont="1" applyFill="1" applyBorder="1" applyAlignment="1">
      <alignment horizontal="center" vertical="center"/>
    </xf>
    <xf numFmtId="0" fontId="28" fillId="0" borderId="0" xfId="0" applyFont="1"/>
    <xf numFmtId="49" fontId="30" fillId="20" borderId="11" xfId="0" applyNumberFormat="1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left" vertical="top" wrapText="1"/>
    </xf>
    <xf numFmtId="3" fontId="33" fillId="0" borderId="11" xfId="0" applyNumberFormat="1" applyFont="1" applyBorder="1" applyAlignment="1">
      <alignment horizontal="center" vertical="center"/>
    </xf>
    <xf numFmtId="3" fontId="33" fillId="25" borderId="11" xfId="0" applyNumberFormat="1" applyFont="1" applyFill="1" applyBorder="1" applyAlignment="1">
      <alignment horizontal="center" vertical="center"/>
    </xf>
    <xf numFmtId="4" fontId="48" fillId="25" borderId="11" xfId="0" applyNumberFormat="1" applyFont="1" applyFill="1" applyBorder="1" applyAlignment="1">
      <alignment horizontal="center" vertical="center"/>
    </xf>
    <xf numFmtId="3" fontId="30" fillId="25" borderId="11" xfId="0" applyNumberFormat="1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1" fontId="30" fillId="0" borderId="12" xfId="0" applyNumberFormat="1" applyFont="1" applyBorder="1" applyAlignment="1">
      <alignment horizontal="center" vertical="center" wrapText="1"/>
    </xf>
    <xf numFmtId="0" fontId="30" fillId="0" borderId="11" xfId="63" applyFont="1" applyBorder="1" applyAlignment="1">
      <alignment horizontal="center" vertical="center" wrapText="1"/>
    </xf>
    <xf numFmtId="2" fontId="30" fillId="25" borderId="16" xfId="0" applyNumberFormat="1" applyFont="1" applyFill="1" applyBorder="1" applyAlignment="1">
      <alignment horizontal="center" vertical="center" wrapText="1"/>
    </xf>
    <xf numFmtId="2" fontId="30" fillId="0" borderId="17" xfId="0" applyNumberFormat="1" applyFont="1" applyBorder="1" applyAlignment="1">
      <alignment horizontal="center" vertical="center" wrapText="1"/>
    </xf>
    <xf numFmtId="4" fontId="33" fillId="0" borderId="17" xfId="0" applyNumberFormat="1" applyFont="1" applyBorder="1" applyAlignment="1">
      <alignment horizontal="center" vertical="center"/>
    </xf>
    <xf numFmtId="4" fontId="30" fillId="0" borderId="17" xfId="0" applyNumberFormat="1" applyFont="1" applyBorder="1" applyAlignment="1">
      <alignment horizontal="center" vertical="center"/>
    </xf>
    <xf numFmtId="4" fontId="30" fillId="20" borderId="17" xfId="0" applyNumberFormat="1" applyFont="1" applyFill="1" applyBorder="1" applyAlignment="1">
      <alignment horizontal="center" vertical="center"/>
    </xf>
    <xf numFmtId="0" fontId="30" fillId="20" borderId="16" xfId="0" applyFont="1" applyFill="1" applyBorder="1"/>
    <xf numFmtId="0" fontId="30" fillId="20" borderId="17" xfId="0" applyFont="1" applyFill="1" applyBorder="1"/>
    <xf numFmtId="4" fontId="49" fillId="20" borderId="17" xfId="0" applyNumberFormat="1" applyFont="1" applyFill="1" applyBorder="1" applyAlignment="1">
      <alignment horizontal="center" vertical="center"/>
    </xf>
    <xf numFmtId="4" fontId="33" fillId="20" borderId="17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/>
    <xf numFmtId="4" fontId="33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wrapText="1"/>
    </xf>
    <xf numFmtId="0" fontId="50" fillId="0" borderId="0" xfId="0" applyFont="1"/>
    <xf numFmtId="0" fontId="50" fillId="0" borderId="0" xfId="0" applyFont="1" applyBorder="1"/>
    <xf numFmtId="0" fontId="51" fillId="0" borderId="0" xfId="0" applyFont="1"/>
    <xf numFmtId="0" fontId="29" fillId="0" borderId="0" xfId="0" applyFont="1"/>
    <xf numFmtId="4" fontId="33" fillId="0" borderId="0" xfId="0" applyNumberFormat="1" applyFont="1"/>
    <xf numFmtId="4" fontId="30" fillId="0" borderId="0" xfId="0" applyNumberFormat="1" applyFont="1"/>
    <xf numFmtId="2" fontId="30" fillId="0" borderId="12" xfId="0" applyNumberFormat="1" applyFont="1" applyBorder="1" applyAlignment="1">
      <alignment horizontal="center" vertical="center" wrapText="1"/>
    </xf>
    <xf numFmtId="2" fontId="30" fillId="0" borderId="13" xfId="0" applyNumberFormat="1" applyFont="1" applyBorder="1" applyAlignment="1">
      <alignment horizontal="center" vertical="center" wrapText="1"/>
    </xf>
    <xf numFmtId="0" fontId="50" fillId="0" borderId="0" xfId="0" applyFont="1" applyBorder="1" applyAlignment="1">
      <alignment horizontal="left" wrapText="1"/>
    </xf>
    <xf numFmtId="4" fontId="50" fillId="0" borderId="0" xfId="0" applyNumberFormat="1" applyFont="1" applyBorder="1" applyAlignment="1">
      <alignment horizontal="right"/>
    </xf>
    <xf numFmtId="0" fontId="31" fillId="0" borderId="0" xfId="0" applyFont="1" applyBorder="1" applyAlignment="1">
      <alignment horizontal="left" wrapText="1"/>
    </xf>
    <xf numFmtId="4" fontId="30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94</xdr:row>
      <xdr:rowOff>12600</xdr:rowOff>
    </xdr:from>
    <xdr:to>
      <xdr:col>6</xdr:col>
      <xdr:colOff>114120</xdr:colOff>
      <xdr:row>94</xdr:row>
      <xdr:rowOff>12600</xdr:rowOff>
    </xdr:to>
    <xdr:sp macro="" textlink="">
      <xdr:nvSpPr>
        <xdr:cNvPr id="2" name="Прямая соединительная линия 4"/>
        <xdr:cNvSpPr/>
      </xdr:nvSpPr>
      <xdr:spPr>
        <a:xfrm>
          <a:off x="6562440" y="65325240"/>
          <a:ext cx="5900400" cy="0"/>
        </a:xfrm>
        <a:prstGeom prst="line">
          <a:avLst/>
        </a:prstGeom>
        <a:ln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100263</xdr:colOff>
      <xdr:row>26</xdr:row>
      <xdr:rowOff>0</xdr:rowOff>
    </xdr:from>
    <xdr:to>
      <xdr:col>4</xdr:col>
      <xdr:colOff>100263</xdr:colOff>
      <xdr:row>54</xdr:row>
      <xdr:rowOff>50132</xdr:rowOff>
    </xdr:to>
    <xdr:cxnSp macro="">
      <xdr:nvCxnSpPr>
        <xdr:cNvPr id="4" name="Прямая соединительная линия 3"/>
        <xdr:cNvCxnSpPr/>
      </xdr:nvCxnSpPr>
      <xdr:spPr>
        <a:xfrm flipV="1">
          <a:off x="100263" y="6901447"/>
          <a:ext cx="6199605" cy="501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J780"/>
  <sheetViews>
    <sheetView tabSelected="1" zoomScale="57" zoomScaleNormal="57" workbookViewId="0">
      <pane ySplit="13" topLeftCell="A14" activePane="bottomLeft" state="frozen"/>
      <selection pane="bottomLeft" activeCell="V80" sqref="V80"/>
    </sheetView>
  </sheetViews>
  <sheetFormatPr defaultColWidth="9" defaultRowHeight="12.75" x14ac:dyDescent="0.2"/>
  <cols>
    <col min="1" max="1" width="13" style="15" customWidth="1"/>
    <col min="2" max="2" width="13" style="16" customWidth="1"/>
    <col min="3" max="3" width="11" style="15" customWidth="1"/>
    <col min="4" max="4" width="56" style="15" customWidth="1"/>
    <col min="5" max="5" width="52" style="15" customWidth="1"/>
    <col min="6" max="6" width="30" style="15" customWidth="1"/>
    <col min="7" max="7" width="23" style="17" customWidth="1"/>
    <col min="8" max="8" width="20" style="18" customWidth="1"/>
    <col min="9" max="9" width="16.42578125" style="18" customWidth="1"/>
    <col min="10" max="10" width="18" style="18" hidden="1" customWidth="1"/>
    <col min="11" max="11" width="17" style="18" customWidth="1"/>
    <col min="12" max="12" width="6.5703125" style="15" customWidth="1"/>
    <col min="13" max="13" width="11" style="15" customWidth="1"/>
    <col min="14" max="14" width="12" style="15" customWidth="1"/>
    <col min="15" max="15" width="13.5703125" style="15" customWidth="1"/>
    <col min="16" max="1024" width="9" style="15"/>
  </cols>
  <sheetData>
    <row r="1" spans="1:15" ht="32.25" customHeight="1" x14ac:dyDescent="0.3">
      <c r="B1" s="19"/>
      <c r="C1" s="19"/>
      <c r="D1" s="20"/>
      <c r="E1" s="20"/>
      <c r="F1" s="20"/>
      <c r="G1" s="21" t="s">
        <v>0</v>
      </c>
      <c r="H1" s="21"/>
    </row>
    <row r="2" spans="1:15" ht="23.25" customHeight="1" x14ac:dyDescent="0.3">
      <c r="B2" s="19"/>
      <c r="C2" s="19"/>
      <c r="D2" s="20"/>
      <c r="E2" s="22"/>
      <c r="F2" s="22"/>
      <c r="G2" s="23" t="s">
        <v>1</v>
      </c>
      <c r="H2" s="23"/>
    </row>
    <row r="3" spans="1:15" ht="24" customHeight="1" x14ac:dyDescent="0.3">
      <c r="B3" s="19"/>
      <c r="C3" s="19"/>
      <c r="D3" s="20"/>
      <c r="E3" s="22"/>
      <c r="F3" s="24"/>
      <c r="G3" s="25"/>
      <c r="H3" s="25" t="s">
        <v>2</v>
      </c>
      <c r="I3" s="26"/>
      <c r="J3" s="26"/>
    </row>
    <row r="4" spans="1:15" ht="63.7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19.5" customHeight="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5" ht="19.5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5" ht="41.1" customHeight="1" x14ac:dyDescent="0.3">
      <c r="A7" s="13" t="s">
        <v>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27"/>
    </row>
    <row r="8" spans="1:15" ht="30.75" customHeight="1" x14ac:dyDescent="0.3">
      <c r="A8" s="28"/>
      <c r="B8" s="28"/>
      <c r="C8" s="28"/>
      <c r="D8" s="28"/>
      <c r="E8" s="29" t="s">
        <v>6</v>
      </c>
      <c r="F8" s="28"/>
      <c r="G8" s="30"/>
      <c r="H8" s="30"/>
      <c r="I8" s="30"/>
      <c r="J8" s="30"/>
      <c r="K8" s="30"/>
      <c r="L8" s="27"/>
    </row>
    <row r="9" spans="1:15" ht="24" customHeight="1" x14ac:dyDescent="0.3">
      <c r="A9" s="28"/>
      <c r="B9" s="28"/>
      <c r="C9" s="28"/>
      <c r="D9" s="28"/>
      <c r="E9" s="31" t="s">
        <v>7</v>
      </c>
      <c r="F9" s="28"/>
      <c r="G9" s="30"/>
      <c r="H9" s="30"/>
      <c r="I9" s="30"/>
      <c r="J9" s="30"/>
      <c r="K9" s="30"/>
      <c r="L9" s="27"/>
    </row>
    <row r="10" spans="1:15" ht="18.75" x14ac:dyDescent="0.3">
      <c r="I10" s="32" t="s">
        <v>8</v>
      </c>
      <c r="J10" s="32" t="s">
        <v>8</v>
      </c>
      <c r="K10" s="32"/>
    </row>
    <row r="11" spans="1:15" ht="52.5" customHeight="1" x14ac:dyDescent="0.2">
      <c r="A11" s="12" t="s">
        <v>9</v>
      </c>
      <c r="B11" s="12" t="s">
        <v>10</v>
      </c>
      <c r="C11" s="12" t="s">
        <v>11</v>
      </c>
      <c r="D11" s="12" t="s">
        <v>12</v>
      </c>
      <c r="E11" s="11" t="s">
        <v>13</v>
      </c>
      <c r="F11" s="11" t="s">
        <v>14</v>
      </c>
      <c r="G11" s="10" t="s">
        <v>15</v>
      </c>
      <c r="H11" s="10" t="s">
        <v>16</v>
      </c>
      <c r="I11" s="10" t="s">
        <v>17</v>
      </c>
      <c r="J11" s="10"/>
      <c r="K11" s="10"/>
    </row>
    <row r="12" spans="1:15" ht="51" customHeight="1" x14ac:dyDescent="0.2">
      <c r="A12" s="12"/>
      <c r="B12" s="12"/>
      <c r="C12" s="12"/>
      <c r="D12" s="12"/>
      <c r="E12" s="11"/>
      <c r="F12" s="11"/>
      <c r="G12" s="10"/>
      <c r="H12" s="10"/>
      <c r="I12" s="33" t="s">
        <v>18</v>
      </c>
      <c r="J12" s="33" t="s">
        <v>19</v>
      </c>
      <c r="K12" s="33" t="s">
        <v>20</v>
      </c>
      <c r="L12" s="15">
        <v>1</v>
      </c>
    </row>
    <row r="13" spans="1:15" ht="19.5" customHeight="1" x14ac:dyDescent="0.2">
      <c r="A13" s="34">
        <v>1</v>
      </c>
      <c r="B13" s="34">
        <v>2</v>
      </c>
      <c r="C13" s="34">
        <v>3</v>
      </c>
      <c r="D13" s="34">
        <v>4</v>
      </c>
      <c r="E13" s="35">
        <v>5</v>
      </c>
      <c r="F13" s="35">
        <v>6</v>
      </c>
      <c r="G13" s="36">
        <v>7</v>
      </c>
      <c r="H13" s="36">
        <v>8</v>
      </c>
      <c r="I13" s="36">
        <v>9</v>
      </c>
      <c r="J13" s="33"/>
      <c r="K13" s="36">
        <v>10</v>
      </c>
      <c r="O13" s="37"/>
    </row>
    <row r="14" spans="1:15" ht="23.25" customHeight="1" x14ac:dyDescent="0.25">
      <c r="A14" s="38" t="s">
        <v>21</v>
      </c>
      <c r="B14" s="38"/>
      <c r="C14" s="39"/>
      <c r="D14" s="40" t="s">
        <v>22</v>
      </c>
      <c r="E14" s="39"/>
      <c r="F14" s="41"/>
      <c r="G14" s="42">
        <f>G15</f>
        <v>239356624</v>
      </c>
      <c r="H14" s="42">
        <f>H15</f>
        <v>166114860</v>
      </c>
      <c r="I14" s="42">
        <f>I15</f>
        <v>73241764</v>
      </c>
      <c r="J14" s="43">
        <f>J15</f>
        <v>1670000</v>
      </c>
      <c r="K14" s="42">
        <f>K15</f>
        <v>71259900</v>
      </c>
      <c r="L14" s="15">
        <v>1</v>
      </c>
    </row>
    <row r="15" spans="1:15" ht="23.25" customHeight="1" x14ac:dyDescent="0.25">
      <c r="A15" s="38" t="s">
        <v>23</v>
      </c>
      <c r="B15" s="38"/>
      <c r="C15" s="39"/>
      <c r="D15" s="40" t="s">
        <v>22</v>
      </c>
      <c r="E15" s="39"/>
      <c r="F15" s="44"/>
      <c r="G15" s="45">
        <f t="shared" ref="G15:G53" si="0">H15+I15</f>
        <v>239356624</v>
      </c>
      <c r="H15" s="46">
        <f>SUM(H16:H56)</f>
        <v>166114860</v>
      </c>
      <c r="I15" s="46">
        <f>SUM(I16:I55)</f>
        <v>73241764</v>
      </c>
      <c r="J15" s="46">
        <f>SUM(J16:J55)</f>
        <v>1670000</v>
      </c>
      <c r="K15" s="46">
        <f>SUM(K16:K55)</f>
        <v>71259900</v>
      </c>
      <c r="L15" s="15">
        <v>1</v>
      </c>
    </row>
    <row r="16" spans="1:15" ht="93" hidden="1" customHeight="1" x14ac:dyDescent="0.2">
      <c r="A16" s="47" t="s">
        <v>24</v>
      </c>
      <c r="B16" s="47" t="s">
        <v>25</v>
      </c>
      <c r="C16" s="47" t="s">
        <v>26</v>
      </c>
      <c r="D16" s="48" t="s">
        <v>27</v>
      </c>
      <c r="E16" s="48" t="s">
        <v>28</v>
      </c>
      <c r="F16" s="48" t="s">
        <v>29</v>
      </c>
      <c r="G16" s="49">
        <f t="shared" si="0"/>
        <v>2676000</v>
      </c>
      <c r="H16" s="50">
        <v>2676000</v>
      </c>
      <c r="I16" s="50">
        <f>J16+K16</f>
        <v>0</v>
      </c>
      <c r="J16" s="51"/>
      <c r="K16" s="50"/>
      <c r="L16" s="52"/>
    </row>
    <row r="17" spans="1:12" ht="47.25" hidden="1" customHeight="1" x14ac:dyDescent="0.2">
      <c r="A17" s="53" t="s">
        <v>30</v>
      </c>
      <c r="B17" s="47" t="s">
        <v>31</v>
      </c>
      <c r="C17" s="47">
        <v>1040</v>
      </c>
      <c r="D17" s="48" t="s">
        <v>32</v>
      </c>
      <c r="E17" s="48" t="s">
        <v>33</v>
      </c>
      <c r="F17" s="48" t="s">
        <v>34</v>
      </c>
      <c r="G17" s="49">
        <f t="shared" si="0"/>
        <v>300000</v>
      </c>
      <c r="H17" s="50">
        <v>300000</v>
      </c>
      <c r="I17" s="50">
        <f>J17+K17</f>
        <v>0</v>
      </c>
      <c r="J17" s="54"/>
      <c r="K17" s="50"/>
      <c r="L17" s="55"/>
    </row>
    <row r="18" spans="1:12" s="60" customFormat="1" ht="68.099999999999994" hidden="1" customHeight="1" x14ac:dyDescent="0.2">
      <c r="A18" s="9" t="s">
        <v>35</v>
      </c>
      <c r="B18" s="8" t="s">
        <v>36</v>
      </c>
      <c r="C18" s="8" t="s">
        <v>37</v>
      </c>
      <c r="D18" s="7" t="s">
        <v>38</v>
      </c>
      <c r="E18" s="58" t="s">
        <v>39</v>
      </c>
      <c r="F18" s="48" t="s">
        <v>40</v>
      </c>
      <c r="G18" s="49">
        <f t="shared" si="0"/>
        <v>1065000</v>
      </c>
      <c r="H18" s="50">
        <v>1065000</v>
      </c>
      <c r="I18" s="50">
        <f>J18+K18</f>
        <v>0</v>
      </c>
      <c r="J18" s="54"/>
      <c r="K18" s="50"/>
      <c r="L18" s="59"/>
    </row>
    <row r="19" spans="1:12" s="60" customFormat="1" ht="64.5" hidden="1" customHeight="1" x14ac:dyDescent="0.2">
      <c r="A19" s="9"/>
      <c r="B19" s="8"/>
      <c r="C19" s="8"/>
      <c r="D19" s="7"/>
      <c r="E19" s="61" t="s">
        <v>41</v>
      </c>
      <c r="F19" s="62" t="s">
        <v>42</v>
      </c>
      <c r="G19" s="49">
        <f t="shared" si="0"/>
        <v>1776560</v>
      </c>
      <c r="H19" s="50">
        <v>1576560</v>
      </c>
      <c r="I19" s="50">
        <f>J19+K19</f>
        <v>200000</v>
      </c>
      <c r="J19" s="54"/>
      <c r="K19" s="50">
        <v>200000</v>
      </c>
      <c r="L19" s="59"/>
    </row>
    <row r="20" spans="1:12" s="60" customFormat="1" ht="53.25" hidden="1" customHeight="1" x14ac:dyDescent="0.2">
      <c r="A20" s="9"/>
      <c r="B20" s="8"/>
      <c r="C20" s="8"/>
      <c r="D20" s="7"/>
      <c r="E20" s="48" t="s">
        <v>43</v>
      </c>
      <c r="F20" s="48" t="s">
        <v>44</v>
      </c>
      <c r="G20" s="49">
        <f t="shared" si="0"/>
        <v>1508000</v>
      </c>
      <c r="H20" s="50">
        <v>1508000</v>
      </c>
      <c r="I20" s="50">
        <f>J20+K20</f>
        <v>0</v>
      </c>
      <c r="J20" s="54"/>
      <c r="K20" s="50"/>
      <c r="L20" s="55"/>
    </row>
    <row r="21" spans="1:12" s="60" customFormat="1" ht="53.25" hidden="1" customHeight="1" x14ac:dyDescent="0.2">
      <c r="A21" s="9"/>
      <c r="B21" s="8"/>
      <c r="C21" s="8"/>
      <c r="D21" s="7"/>
      <c r="E21" s="48" t="s">
        <v>45</v>
      </c>
      <c r="F21" s="61" t="s">
        <v>46</v>
      </c>
      <c r="G21" s="49">
        <f t="shared" si="0"/>
        <v>50000</v>
      </c>
      <c r="H21" s="50">
        <v>50000</v>
      </c>
      <c r="I21" s="50"/>
      <c r="J21" s="54"/>
      <c r="K21" s="50"/>
      <c r="L21" s="55"/>
    </row>
    <row r="22" spans="1:12" s="60" customFormat="1" ht="57.75" hidden="1" customHeight="1" x14ac:dyDescent="0.2">
      <c r="A22" s="57" t="s">
        <v>47</v>
      </c>
      <c r="B22" s="61">
        <v>6020</v>
      </c>
      <c r="C22" s="57" t="s">
        <v>48</v>
      </c>
      <c r="D22" s="61" t="s">
        <v>49</v>
      </c>
      <c r="E22" s="6" t="s">
        <v>50</v>
      </c>
      <c r="F22" s="6" t="s">
        <v>51</v>
      </c>
      <c r="G22" s="64">
        <f t="shared" si="0"/>
        <v>5346100</v>
      </c>
      <c r="H22" s="65">
        <v>5346100</v>
      </c>
      <c r="I22" s="50">
        <f t="shared" ref="I22:I38" si="1">J22+K22</f>
        <v>0</v>
      </c>
      <c r="J22" s="54"/>
      <c r="K22" s="50"/>
      <c r="L22" s="59"/>
    </row>
    <row r="23" spans="1:12" s="60" customFormat="1" ht="51" hidden="1" customHeight="1" x14ac:dyDescent="0.2">
      <c r="A23" s="56" t="s">
        <v>52</v>
      </c>
      <c r="B23" s="53">
        <v>7670</v>
      </c>
      <c r="C23" s="56" t="s">
        <v>53</v>
      </c>
      <c r="D23" s="61" t="s">
        <v>54</v>
      </c>
      <c r="E23" s="6"/>
      <c r="F23" s="6"/>
      <c r="G23" s="64">
        <f t="shared" si="0"/>
        <v>0</v>
      </c>
      <c r="H23" s="65"/>
      <c r="I23" s="50">
        <f t="shared" si="1"/>
        <v>0</v>
      </c>
      <c r="J23" s="54"/>
      <c r="K23" s="50"/>
      <c r="L23" s="59"/>
    </row>
    <row r="24" spans="1:12" ht="48" hidden="1" customHeight="1" x14ac:dyDescent="0.2">
      <c r="A24" s="56" t="s">
        <v>55</v>
      </c>
      <c r="B24" s="47">
        <v>7421</v>
      </c>
      <c r="C24" s="53" t="s">
        <v>56</v>
      </c>
      <c r="D24" s="61" t="s">
        <v>57</v>
      </c>
      <c r="E24" s="63" t="s">
        <v>58</v>
      </c>
      <c r="F24" s="61" t="s">
        <v>59</v>
      </c>
      <c r="G24" s="49">
        <f t="shared" si="0"/>
        <v>68150000</v>
      </c>
      <c r="H24" s="50">
        <v>150000</v>
      </c>
      <c r="I24" s="50">
        <f t="shared" si="1"/>
        <v>68000000</v>
      </c>
      <c r="J24" s="51"/>
      <c r="K24" s="50">
        <v>68000000</v>
      </c>
      <c r="L24" s="55"/>
    </row>
    <row r="25" spans="1:12" ht="73.5" hidden="1" customHeight="1" x14ac:dyDescent="0.2">
      <c r="A25" s="56" t="s">
        <v>60</v>
      </c>
      <c r="B25" s="47">
        <v>7340</v>
      </c>
      <c r="C25" s="56" t="s">
        <v>61</v>
      </c>
      <c r="D25" s="61" t="s">
        <v>62</v>
      </c>
      <c r="E25" s="63" t="s">
        <v>63</v>
      </c>
      <c r="F25" s="61" t="s">
        <v>64</v>
      </c>
      <c r="G25" s="49">
        <f t="shared" si="0"/>
        <v>0</v>
      </c>
      <c r="H25" s="50"/>
      <c r="I25" s="50">
        <f t="shared" si="1"/>
        <v>0</v>
      </c>
      <c r="J25" s="54"/>
      <c r="K25" s="50"/>
      <c r="L25" s="55"/>
    </row>
    <row r="26" spans="1:12" ht="75.75" customHeight="1" x14ac:dyDescent="0.2">
      <c r="A26" s="9" t="s">
        <v>65</v>
      </c>
      <c r="B26" s="8" t="s">
        <v>66</v>
      </c>
      <c r="C26" s="8" t="s">
        <v>67</v>
      </c>
      <c r="D26" s="5" t="s">
        <v>68</v>
      </c>
      <c r="E26" s="48" t="s">
        <v>69</v>
      </c>
      <c r="F26" s="61" t="s">
        <v>64</v>
      </c>
      <c r="G26" s="49">
        <f t="shared" si="0"/>
        <v>1058200</v>
      </c>
      <c r="H26" s="50">
        <v>1058200</v>
      </c>
      <c r="I26" s="50">
        <f t="shared" si="1"/>
        <v>0</v>
      </c>
      <c r="J26" s="54"/>
      <c r="K26" s="50"/>
      <c r="L26" s="66">
        <v>1</v>
      </c>
    </row>
    <row r="27" spans="1:12" s="60" customFormat="1" ht="56.25" hidden="1" customHeight="1" x14ac:dyDescent="0.2">
      <c r="A27" s="9"/>
      <c r="B27" s="8"/>
      <c r="C27" s="8"/>
      <c r="D27" s="8"/>
      <c r="E27" s="61" t="s">
        <v>70</v>
      </c>
      <c r="F27" s="61" t="s">
        <v>71</v>
      </c>
      <c r="G27" s="49">
        <f t="shared" si="0"/>
        <v>1352100</v>
      </c>
      <c r="H27" s="50">
        <v>1352100</v>
      </c>
      <c r="I27" s="50">
        <f t="shared" si="1"/>
        <v>0</v>
      </c>
      <c r="J27" s="54"/>
      <c r="K27" s="50"/>
      <c r="L27" s="59"/>
    </row>
    <row r="28" spans="1:12" s="60" customFormat="1" ht="77.25" hidden="1" customHeight="1" x14ac:dyDescent="0.2">
      <c r="A28" s="9" t="s">
        <v>72</v>
      </c>
      <c r="B28" s="5">
        <v>7700</v>
      </c>
      <c r="C28" s="8" t="s">
        <v>73</v>
      </c>
      <c r="D28" s="5" t="s">
        <v>74</v>
      </c>
      <c r="E28" s="61" t="s">
        <v>75</v>
      </c>
      <c r="F28" s="61" t="s">
        <v>76</v>
      </c>
      <c r="G28" s="49">
        <f t="shared" si="0"/>
        <v>594000</v>
      </c>
      <c r="H28" s="50">
        <v>594000</v>
      </c>
      <c r="I28" s="50">
        <f t="shared" si="1"/>
        <v>0</v>
      </c>
      <c r="J28" s="51"/>
      <c r="K28" s="50"/>
      <c r="L28" s="59"/>
    </row>
    <row r="29" spans="1:12" s="60" customFormat="1" ht="54" hidden="1" customHeight="1" x14ac:dyDescent="0.2">
      <c r="A29" s="9"/>
      <c r="B29" s="5"/>
      <c r="C29" s="8"/>
      <c r="D29" s="5"/>
      <c r="E29" s="67" t="s">
        <v>77</v>
      </c>
      <c r="F29" s="67" t="s">
        <v>78</v>
      </c>
      <c r="G29" s="49">
        <f t="shared" si="0"/>
        <v>0</v>
      </c>
      <c r="H29" s="50"/>
      <c r="I29" s="50">
        <f t="shared" si="1"/>
        <v>0</v>
      </c>
      <c r="J29" s="54"/>
      <c r="K29" s="50"/>
      <c r="L29" s="59"/>
    </row>
    <row r="30" spans="1:12" ht="53.25" hidden="1" customHeight="1" x14ac:dyDescent="0.2">
      <c r="A30" s="53" t="s">
        <v>79</v>
      </c>
      <c r="B30" s="47">
        <v>8120</v>
      </c>
      <c r="C30" s="47" t="s">
        <v>80</v>
      </c>
      <c r="D30" s="53" t="s">
        <v>81</v>
      </c>
      <c r="E30" s="48" t="s">
        <v>82</v>
      </c>
      <c r="F30" s="61" t="s">
        <v>83</v>
      </c>
      <c r="G30" s="49">
        <f t="shared" si="0"/>
        <v>560000</v>
      </c>
      <c r="H30" s="50">
        <v>560000</v>
      </c>
      <c r="I30" s="50">
        <f t="shared" si="1"/>
        <v>0</v>
      </c>
      <c r="J30" s="54"/>
      <c r="K30" s="50"/>
      <c r="L30" s="55"/>
    </row>
    <row r="31" spans="1:12" ht="54.6" hidden="1" customHeight="1" x14ac:dyDescent="0.2">
      <c r="A31" s="53" t="s">
        <v>84</v>
      </c>
      <c r="B31" s="47" t="s">
        <v>85</v>
      </c>
      <c r="C31" s="47" t="s">
        <v>86</v>
      </c>
      <c r="D31" s="48" t="s">
        <v>87</v>
      </c>
      <c r="E31" s="48" t="s">
        <v>88</v>
      </c>
      <c r="F31" s="61" t="s">
        <v>89</v>
      </c>
      <c r="G31" s="49">
        <f t="shared" si="0"/>
        <v>1016500</v>
      </c>
      <c r="H31" s="50">
        <v>1016500</v>
      </c>
      <c r="I31" s="50">
        <f t="shared" si="1"/>
        <v>0</v>
      </c>
      <c r="J31" s="54"/>
      <c r="K31" s="50"/>
      <c r="L31" s="55"/>
    </row>
    <row r="32" spans="1:12" ht="72" hidden="1" customHeight="1" x14ac:dyDescent="0.2">
      <c r="A32" s="53">
        <v>218110</v>
      </c>
      <c r="B32" s="47">
        <v>8110</v>
      </c>
      <c r="C32" s="47">
        <v>320</v>
      </c>
      <c r="D32" s="48" t="s">
        <v>90</v>
      </c>
      <c r="E32" s="48" t="s">
        <v>91</v>
      </c>
      <c r="F32" s="61" t="s">
        <v>92</v>
      </c>
      <c r="G32" s="49">
        <f t="shared" si="0"/>
        <v>27740000</v>
      </c>
      <c r="H32" s="50">
        <v>27240000</v>
      </c>
      <c r="I32" s="50">
        <f t="shared" si="1"/>
        <v>500000</v>
      </c>
      <c r="J32" s="54"/>
      <c r="K32" s="50">
        <v>500000</v>
      </c>
      <c r="L32" s="55"/>
    </row>
    <row r="33" spans="1:13" ht="47.25" hidden="1" customHeight="1" x14ac:dyDescent="0.2">
      <c r="A33" s="47" t="s">
        <v>93</v>
      </c>
      <c r="B33" s="47">
        <v>7426</v>
      </c>
      <c r="C33" s="47" t="s">
        <v>94</v>
      </c>
      <c r="D33" s="53" t="s">
        <v>95</v>
      </c>
      <c r="E33" s="7" t="s">
        <v>96</v>
      </c>
      <c r="F33" s="7" t="s">
        <v>97</v>
      </c>
      <c r="G33" s="49">
        <f t="shared" si="0"/>
        <v>73292000</v>
      </c>
      <c r="H33" s="50">
        <v>73292000</v>
      </c>
      <c r="I33" s="50">
        <f t="shared" si="1"/>
        <v>0</v>
      </c>
      <c r="J33" s="54"/>
      <c r="K33" s="50"/>
    </row>
    <row r="34" spans="1:13" ht="47.25" hidden="1" customHeight="1" x14ac:dyDescent="0.2">
      <c r="A34" s="56" t="s">
        <v>52</v>
      </c>
      <c r="B34" s="53">
        <v>7670</v>
      </c>
      <c r="C34" s="56" t="s">
        <v>53</v>
      </c>
      <c r="D34" s="61" t="s">
        <v>54</v>
      </c>
      <c r="E34" s="7"/>
      <c r="F34" s="7"/>
      <c r="G34" s="49">
        <f t="shared" si="0"/>
        <v>1900000</v>
      </c>
      <c r="H34" s="50"/>
      <c r="I34" s="50">
        <f t="shared" si="1"/>
        <v>1900000</v>
      </c>
      <c r="J34" s="54"/>
      <c r="K34" s="50">
        <v>1900000</v>
      </c>
    </row>
    <row r="35" spans="1:13" ht="48" hidden="1" customHeight="1" x14ac:dyDescent="0.2">
      <c r="A35" s="53" t="s">
        <v>98</v>
      </c>
      <c r="B35" s="47">
        <v>7610</v>
      </c>
      <c r="C35" s="47" t="s">
        <v>99</v>
      </c>
      <c r="D35" s="48" t="s">
        <v>100</v>
      </c>
      <c r="E35" s="48" t="s">
        <v>101</v>
      </c>
      <c r="F35" s="48" t="s">
        <v>102</v>
      </c>
      <c r="G35" s="49">
        <f t="shared" si="0"/>
        <v>200000</v>
      </c>
      <c r="H35" s="50">
        <v>200000</v>
      </c>
      <c r="I35" s="50">
        <f t="shared" si="1"/>
        <v>0</v>
      </c>
      <c r="J35" s="54"/>
      <c r="K35" s="50"/>
    </row>
    <row r="36" spans="1:13" ht="50.1" hidden="1" customHeight="1" x14ac:dyDescent="0.2">
      <c r="A36" s="47" t="s">
        <v>103</v>
      </c>
      <c r="B36" s="47">
        <v>8230</v>
      </c>
      <c r="C36" s="47" t="s">
        <v>104</v>
      </c>
      <c r="D36" s="48" t="s">
        <v>105</v>
      </c>
      <c r="E36" s="48" t="s">
        <v>106</v>
      </c>
      <c r="F36" s="61" t="s">
        <v>107</v>
      </c>
      <c r="G36" s="49">
        <f t="shared" si="0"/>
        <v>750000</v>
      </c>
      <c r="H36" s="50">
        <v>750000</v>
      </c>
      <c r="I36" s="50">
        <f t="shared" si="1"/>
        <v>0</v>
      </c>
      <c r="J36" s="54"/>
      <c r="K36" s="50"/>
      <c r="L36" s="55"/>
      <c r="M36" s="68"/>
    </row>
    <row r="37" spans="1:13" ht="47.25" hidden="1" customHeight="1" x14ac:dyDescent="0.2">
      <c r="A37" s="56" t="s">
        <v>108</v>
      </c>
      <c r="B37" s="47">
        <v>7110</v>
      </c>
      <c r="C37" s="57" t="s">
        <v>109</v>
      </c>
      <c r="D37" s="61" t="s">
        <v>110</v>
      </c>
      <c r="E37" s="7" t="s">
        <v>111</v>
      </c>
      <c r="F37" s="5" t="s">
        <v>112</v>
      </c>
      <c r="G37" s="49">
        <f t="shared" si="0"/>
        <v>0</v>
      </c>
      <c r="H37" s="50"/>
      <c r="I37" s="50">
        <f t="shared" si="1"/>
        <v>0</v>
      </c>
      <c r="J37" s="54"/>
      <c r="K37" s="50"/>
      <c r="L37" s="55"/>
      <c r="M37" s="68"/>
    </row>
    <row r="38" spans="1:13" ht="46.5" hidden="1" customHeight="1" x14ac:dyDescent="0.2">
      <c r="A38" s="53" t="s">
        <v>113</v>
      </c>
      <c r="B38" s="47">
        <v>8330</v>
      </c>
      <c r="C38" s="57" t="s">
        <v>114</v>
      </c>
      <c r="D38" s="61" t="s">
        <v>115</v>
      </c>
      <c r="E38" s="7"/>
      <c r="F38" s="7"/>
      <c r="G38" s="49">
        <f t="shared" si="0"/>
        <v>600000</v>
      </c>
      <c r="H38" s="50">
        <v>500000</v>
      </c>
      <c r="I38" s="50">
        <f t="shared" si="1"/>
        <v>100000</v>
      </c>
      <c r="J38" s="54"/>
      <c r="K38" s="50">
        <v>100000</v>
      </c>
      <c r="L38" s="55"/>
    </row>
    <row r="39" spans="1:13" ht="55.5" hidden="1" customHeight="1" x14ac:dyDescent="0.2">
      <c r="A39" s="53" t="s">
        <v>116</v>
      </c>
      <c r="B39" s="47">
        <v>8340</v>
      </c>
      <c r="C39" s="47" t="s">
        <v>117</v>
      </c>
      <c r="D39" s="61" t="s">
        <v>118</v>
      </c>
      <c r="E39" s="7"/>
      <c r="F39" s="7"/>
      <c r="G39" s="49">
        <f t="shared" si="0"/>
        <v>1911864</v>
      </c>
      <c r="H39" s="50"/>
      <c r="I39" s="50">
        <v>1911864</v>
      </c>
      <c r="J39" s="51">
        <v>1600000</v>
      </c>
      <c r="K39" s="50"/>
      <c r="L39" s="55"/>
    </row>
    <row r="40" spans="1:13" ht="45" hidden="1" customHeight="1" x14ac:dyDescent="0.2">
      <c r="A40" s="56" t="s">
        <v>119</v>
      </c>
      <c r="B40" s="57" t="s">
        <v>120</v>
      </c>
      <c r="C40" s="57" t="s">
        <v>121</v>
      </c>
      <c r="D40" s="48" t="s">
        <v>122</v>
      </c>
      <c r="E40" s="48" t="s">
        <v>123</v>
      </c>
      <c r="F40" s="61" t="s">
        <v>124</v>
      </c>
      <c r="G40" s="49">
        <f t="shared" si="0"/>
        <v>1360000</v>
      </c>
      <c r="H40" s="50">
        <v>1360000</v>
      </c>
      <c r="I40" s="50">
        <f t="shared" ref="I40:I53" si="2">J40+K40</f>
        <v>0</v>
      </c>
      <c r="J40" s="54"/>
      <c r="K40" s="50"/>
      <c r="L40" s="55"/>
    </row>
    <row r="41" spans="1:13" ht="60.75" hidden="1" customHeight="1" x14ac:dyDescent="0.2">
      <c r="A41" s="57" t="s">
        <v>125</v>
      </c>
      <c r="B41" s="53">
        <v>7461</v>
      </c>
      <c r="C41" s="56" t="s">
        <v>126</v>
      </c>
      <c r="D41" s="61" t="s">
        <v>127</v>
      </c>
      <c r="E41" s="48" t="s">
        <v>128</v>
      </c>
      <c r="F41" s="48" t="s">
        <v>129</v>
      </c>
      <c r="G41" s="49">
        <f t="shared" si="0"/>
        <v>0</v>
      </c>
      <c r="H41" s="50"/>
      <c r="I41" s="50">
        <f t="shared" si="2"/>
        <v>0</v>
      </c>
      <c r="J41" s="54"/>
      <c r="K41" s="50"/>
      <c r="L41" s="55"/>
    </row>
    <row r="42" spans="1:13" ht="83.25" hidden="1" customHeight="1" x14ac:dyDescent="0.2">
      <c r="A42" s="56" t="s">
        <v>130</v>
      </c>
      <c r="B42" s="53">
        <v>7350</v>
      </c>
      <c r="C42" s="56" t="s">
        <v>61</v>
      </c>
      <c r="D42" s="61" t="s">
        <v>131</v>
      </c>
      <c r="E42" s="63" t="s">
        <v>132</v>
      </c>
      <c r="F42" s="61" t="s">
        <v>133</v>
      </c>
      <c r="G42" s="49">
        <f t="shared" si="0"/>
        <v>360000</v>
      </c>
      <c r="H42" s="50"/>
      <c r="I42" s="50">
        <f t="shared" si="2"/>
        <v>360000</v>
      </c>
      <c r="J42" s="51"/>
      <c r="K42" s="50">
        <v>360000</v>
      </c>
      <c r="L42" s="55"/>
    </row>
    <row r="43" spans="1:13" ht="65.25" hidden="1" customHeight="1" x14ac:dyDescent="0.2">
      <c r="A43" s="56" t="s">
        <v>134</v>
      </c>
      <c r="B43" s="53">
        <v>7450</v>
      </c>
      <c r="C43" s="56" t="s">
        <v>126</v>
      </c>
      <c r="D43" s="61" t="s">
        <v>135</v>
      </c>
      <c r="E43" s="61" t="s">
        <v>77</v>
      </c>
      <c r="F43" s="61" t="s">
        <v>78</v>
      </c>
      <c r="G43" s="49">
        <f t="shared" si="0"/>
        <v>1150000</v>
      </c>
      <c r="H43" s="50">
        <v>1150000</v>
      </c>
      <c r="I43" s="50">
        <f t="shared" si="2"/>
        <v>0</v>
      </c>
      <c r="J43" s="51"/>
      <c r="K43" s="50"/>
      <c r="L43" s="55"/>
    </row>
    <row r="44" spans="1:13" ht="72.75" hidden="1" customHeight="1" x14ac:dyDescent="0.2">
      <c r="A44" s="56" t="s">
        <v>52</v>
      </c>
      <c r="B44" s="53">
        <v>7670</v>
      </c>
      <c r="C44" s="56" t="s">
        <v>53</v>
      </c>
      <c r="D44" s="61" t="s">
        <v>54</v>
      </c>
      <c r="E44" s="7" t="s">
        <v>136</v>
      </c>
      <c r="F44" s="7" t="s">
        <v>137</v>
      </c>
      <c r="G44" s="49">
        <f t="shared" si="0"/>
        <v>0</v>
      </c>
      <c r="H44" s="50"/>
      <c r="I44" s="50">
        <f t="shared" si="2"/>
        <v>0</v>
      </c>
      <c r="J44" s="51"/>
      <c r="K44" s="50"/>
      <c r="L44" s="55"/>
    </row>
    <row r="45" spans="1:13" ht="72.75" hidden="1" customHeight="1" x14ac:dyDescent="0.2">
      <c r="A45" s="57" t="s">
        <v>47</v>
      </c>
      <c r="B45" s="61">
        <v>6020</v>
      </c>
      <c r="C45" s="57" t="s">
        <v>48</v>
      </c>
      <c r="D45" s="61" t="s">
        <v>49</v>
      </c>
      <c r="E45" s="7"/>
      <c r="F45" s="7"/>
      <c r="G45" s="49">
        <f t="shared" si="0"/>
        <v>0</v>
      </c>
      <c r="H45" s="50"/>
      <c r="I45" s="50">
        <f t="shared" si="2"/>
        <v>0</v>
      </c>
      <c r="J45" s="51"/>
      <c r="K45" s="50"/>
      <c r="L45" s="55"/>
    </row>
    <row r="46" spans="1:13" ht="50.1" hidden="1" customHeight="1" x14ac:dyDescent="0.2">
      <c r="A46" s="56" t="s">
        <v>138</v>
      </c>
      <c r="B46" s="47">
        <v>8600</v>
      </c>
      <c r="C46" s="47" t="s">
        <v>139</v>
      </c>
      <c r="D46" s="61" t="s">
        <v>140</v>
      </c>
      <c r="E46" s="48" t="s">
        <v>141</v>
      </c>
      <c r="F46" s="48" t="s">
        <v>142</v>
      </c>
      <c r="G46" s="49">
        <f t="shared" si="0"/>
        <v>1904700</v>
      </c>
      <c r="H46" s="50">
        <v>1904700</v>
      </c>
      <c r="I46" s="50">
        <f t="shared" si="2"/>
        <v>0</v>
      </c>
      <c r="J46" s="54"/>
      <c r="K46" s="50"/>
      <c r="L46" s="55"/>
    </row>
    <row r="47" spans="1:13" ht="50.1" hidden="1" customHeight="1" x14ac:dyDescent="0.2">
      <c r="A47" s="56" t="s">
        <v>143</v>
      </c>
      <c r="B47" s="47">
        <v>7693</v>
      </c>
      <c r="C47" s="57" t="s">
        <v>53</v>
      </c>
      <c r="D47" s="61" t="s">
        <v>144</v>
      </c>
      <c r="E47" s="48" t="s">
        <v>145</v>
      </c>
      <c r="F47" s="48" t="s">
        <v>146</v>
      </c>
      <c r="G47" s="49">
        <f t="shared" si="0"/>
        <v>3054800</v>
      </c>
      <c r="H47" s="50">
        <v>3054800</v>
      </c>
      <c r="I47" s="50">
        <f t="shared" si="2"/>
        <v>0</v>
      </c>
      <c r="J47" s="54"/>
      <c r="K47" s="50"/>
      <c r="L47" s="55"/>
    </row>
    <row r="48" spans="1:13" ht="50.1" hidden="1" customHeight="1" x14ac:dyDescent="0.2">
      <c r="A48" s="56" t="s">
        <v>147</v>
      </c>
      <c r="B48" s="47">
        <v>8311</v>
      </c>
      <c r="C48" s="57" t="s">
        <v>148</v>
      </c>
      <c r="D48" s="61" t="s">
        <v>149</v>
      </c>
      <c r="E48" s="7" t="s">
        <v>150</v>
      </c>
      <c r="F48" s="7" t="s">
        <v>151</v>
      </c>
      <c r="G48" s="49">
        <f t="shared" si="0"/>
        <v>70000</v>
      </c>
      <c r="H48" s="50"/>
      <c r="I48" s="50">
        <f t="shared" si="2"/>
        <v>70000</v>
      </c>
      <c r="J48" s="54">
        <v>70000</v>
      </c>
      <c r="K48" s="50"/>
      <c r="L48" s="55"/>
    </row>
    <row r="49" spans="1:14" ht="57.75" hidden="1" customHeight="1" x14ac:dyDescent="0.2">
      <c r="A49" s="56" t="s">
        <v>108</v>
      </c>
      <c r="B49" s="47">
        <v>7110</v>
      </c>
      <c r="C49" s="57" t="s">
        <v>109</v>
      </c>
      <c r="D49" s="61" t="s">
        <v>110</v>
      </c>
      <c r="E49" s="7"/>
      <c r="F49" s="7"/>
      <c r="G49" s="49">
        <f t="shared" si="0"/>
        <v>9000</v>
      </c>
      <c r="H49" s="65">
        <v>9000</v>
      </c>
      <c r="I49" s="50">
        <f t="shared" si="2"/>
        <v>0</v>
      </c>
      <c r="J49" s="54"/>
      <c r="K49" s="50"/>
      <c r="L49" s="55"/>
    </row>
    <row r="50" spans="1:14" ht="57.75" hidden="1" customHeight="1" x14ac:dyDescent="0.2">
      <c r="A50" s="56" t="s">
        <v>143</v>
      </c>
      <c r="B50" s="47">
        <v>7693</v>
      </c>
      <c r="C50" s="57" t="s">
        <v>53</v>
      </c>
      <c r="D50" s="61" t="s">
        <v>144</v>
      </c>
      <c r="E50" s="48" t="s">
        <v>152</v>
      </c>
      <c r="F50" s="48" t="s">
        <v>153</v>
      </c>
      <c r="G50" s="49">
        <f t="shared" si="0"/>
        <v>437400</v>
      </c>
      <c r="H50" s="50">
        <v>437400</v>
      </c>
      <c r="I50" s="50">
        <f t="shared" si="2"/>
        <v>0</v>
      </c>
      <c r="J50" s="54"/>
      <c r="K50" s="50"/>
      <c r="L50" s="55"/>
    </row>
    <row r="51" spans="1:14" ht="99" hidden="1" customHeight="1" x14ac:dyDescent="0.2">
      <c r="A51" s="47" t="s">
        <v>154</v>
      </c>
      <c r="B51" s="47">
        <v>8220</v>
      </c>
      <c r="C51" s="47" t="s">
        <v>104</v>
      </c>
      <c r="D51" s="48" t="s">
        <v>155</v>
      </c>
      <c r="E51" s="4" t="s">
        <v>156</v>
      </c>
      <c r="F51" s="7" t="s">
        <v>157</v>
      </c>
      <c r="G51" s="49">
        <f t="shared" si="0"/>
        <v>180000</v>
      </c>
      <c r="H51" s="50">
        <v>180000</v>
      </c>
      <c r="I51" s="50">
        <f t="shared" si="2"/>
        <v>0</v>
      </c>
      <c r="J51" s="54"/>
      <c r="K51" s="50"/>
      <c r="L51" s="55"/>
    </row>
    <row r="52" spans="1:14" ht="99" hidden="1" customHeight="1" x14ac:dyDescent="0.2">
      <c r="A52" s="47" t="s">
        <v>103</v>
      </c>
      <c r="B52" s="47">
        <v>8230</v>
      </c>
      <c r="C52" s="47" t="s">
        <v>104</v>
      </c>
      <c r="D52" s="48" t="s">
        <v>158</v>
      </c>
      <c r="E52" s="4"/>
      <c r="F52" s="7"/>
      <c r="G52" s="49">
        <f t="shared" si="0"/>
        <v>2920000</v>
      </c>
      <c r="H52" s="50">
        <v>2920000</v>
      </c>
      <c r="I52" s="50">
        <f t="shared" si="2"/>
        <v>0</v>
      </c>
      <c r="J52" s="54"/>
      <c r="K52" s="50"/>
      <c r="L52" s="55"/>
    </row>
    <row r="53" spans="1:14" ht="99" hidden="1" customHeight="1" x14ac:dyDescent="0.2">
      <c r="A53" s="47" t="s">
        <v>159</v>
      </c>
      <c r="B53" s="47">
        <v>8240</v>
      </c>
      <c r="C53" s="47" t="s">
        <v>104</v>
      </c>
      <c r="D53" s="48" t="s">
        <v>160</v>
      </c>
      <c r="E53" s="4"/>
      <c r="F53" s="4"/>
      <c r="G53" s="49">
        <f t="shared" si="0"/>
        <v>100000</v>
      </c>
      <c r="H53" s="50"/>
      <c r="I53" s="50">
        <f t="shared" si="2"/>
        <v>100000</v>
      </c>
      <c r="J53" s="54"/>
      <c r="K53" s="50">
        <v>100000</v>
      </c>
      <c r="L53" s="55"/>
    </row>
    <row r="54" spans="1:14" ht="99" hidden="1" customHeight="1" x14ac:dyDescent="0.2">
      <c r="A54" s="3" t="s">
        <v>159</v>
      </c>
      <c r="B54" s="3">
        <v>8240</v>
      </c>
      <c r="C54" s="3" t="s">
        <v>104</v>
      </c>
      <c r="D54" s="7" t="s">
        <v>160</v>
      </c>
      <c r="E54" s="69" t="s">
        <v>161</v>
      </c>
      <c r="F54" s="69" t="s">
        <v>157</v>
      </c>
      <c r="G54" s="49">
        <f>H54</f>
        <v>23500000</v>
      </c>
      <c r="H54" s="50">
        <v>23500000</v>
      </c>
      <c r="I54" s="50"/>
      <c r="J54" s="54"/>
      <c r="K54" s="50"/>
      <c r="L54" s="55"/>
    </row>
    <row r="55" spans="1:14" ht="69.75" customHeight="1" x14ac:dyDescent="0.2">
      <c r="A55" s="3"/>
      <c r="B55" s="3"/>
      <c r="C55" s="3"/>
      <c r="D55" s="7"/>
      <c r="E55" s="69" t="s">
        <v>162</v>
      </c>
      <c r="F55" s="48" t="s">
        <v>163</v>
      </c>
      <c r="G55" s="49">
        <f t="shared" ref="G55:G98" si="3">H55+I55</f>
        <v>10069900</v>
      </c>
      <c r="H55" s="50">
        <v>9970000</v>
      </c>
      <c r="I55" s="50">
        <f>J55+K55</f>
        <v>99900</v>
      </c>
      <c r="J55" s="54"/>
      <c r="K55" s="50">
        <v>99900</v>
      </c>
      <c r="L55" s="55">
        <v>1</v>
      </c>
    </row>
    <row r="56" spans="1:14" ht="99" hidden="1" customHeight="1" x14ac:dyDescent="0.2">
      <c r="A56" s="3"/>
      <c r="B56" s="3"/>
      <c r="C56" s="3"/>
      <c r="D56" s="7"/>
      <c r="E56" s="69" t="s">
        <v>164</v>
      </c>
      <c r="F56" s="48" t="s">
        <v>165</v>
      </c>
      <c r="G56" s="49">
        <f t="shared" si="3"/>
        <v>2394500</v>
      </c>
      <c r="H56" s="50">
        <v>2394500</v>
      </c>
      <c r="I56" s="50"/>
      <c r="J56" s="54"/>
      <c r="K56" s="50"/>
      <c r="L56" s="70"/>
    </row>
    <row r="57" spans="1:14" ht="32.25" hidden="1" customHeight="1" x14ac:dyDescent="0.2">
      <c r="A57" s="71" t="s">
        <v>166</v>
      </c>
      <c r="B57" s="72"/>
      <c r="C57" s="72"/>
      <c r="D57" s="73" t="s">
        <v>167</v>
      </c>
      <c r="E57" s="74"/>
      <c r="F57" s="74"/>
      <c r="G57" s="75">
        <f t="shared" si="3"/>
        <v>21208517</v>
      </c>
      <c r="H57" s="42">
        <f>H58</f>
        <v>21108517</v>
      </c>
      <c r="I57" s="75">
        <f>J57+K57</f>
        <v>100000</v>
      </c>
      <c r="J57" s="42">
        <f>J58</f>
        <v>0</v>
      </c>
      <c r="K57" s="42">
        <f>K58</f>
        <v>100000</v>
      </c>
      <c r="L57" s="55"/>
    </row>
    <row r="58" spans="1:14" ht="27" hidden="1" customHeight="1" x14ac:dyDescent="0.2">
      <c r="A58" s="71" t="s">
        <v>168</v>
      </c>
      <c r="B58" s="72"/>
      <c r="C58" s="72"/>
      <c r="D58" s="73" t="s">
        <v>167</v>
      </c>
      <c r="E58" s="74"/>
      <c r="F58" s="74"/>
      <c r="G58" s="75">
        <f t="shared" si="3"/>
        <v>21208517</v>
      </c>
      <c r="H58" s="42">
        <f>SUM(H59:H78)</f>
        <v>21108517</v>
      </c>
      <c r="I58" s="42">
        <f>SUM(I59:I78)</f>
        <v>100000</v>
      </c>
      <c r="J58" s="42">
        <f>SUM(J59:J78)</f>
        <v>0</v>
      </c>
      <c r="K58" s="42">
        <f>SUM(K59:K78)</f>
        <v>100000</v>
      </c>
      <c r="L58" s="55"/>
    </row>
    <row r="59" spans="1:14" ht="39.75" hidden="1" customHeight="1" x14ac:dyDescent="0.2">
      <c r="A59" s="76" t="s">
        <v>169</v>
      </c>
      <c r="B59" s="77">
        <v>1010</v>
      </c>
      <c r="C59" s="77" t="s">
        <v>170</v>
      </c>
      <c r="D59" s="69" t="s">
        <v>171</v>
      </c>
      <c r="E59" s="5" t="s">
        <v>172</v>
      </c>
      <c r="F59" s="5" t="s">
        <v>173</v>
      </c>
      <c r="G59" s="49">
        <f t="shared" si="3"/>
        <v>196100</v>
      </c>
      <c r="H59" s="78">
        <v>196100</v>
      </c>
      <c r="I59" s="50">
        <f t="shared" ref="I59:I78" si="4">J59+K59</f>
        <v>0</v>
      </c>
      <c r="J59" s="54"/>
      <c r="K59" s="78"/>
      <c r="L59" s="55"/>
    </row>
    <row r="60" spans="1:14" ht="60.75" hidden="1" customHeight="1" x14ac:dyDescent="0.2">
      <c r="A60" s="76" t="s">
        <v>174</v>
      </c>
      <c r="B60" s="77">
        <v>1021</v>
      </c>
      <c r="C60" s="77" t="s">
        <v>175</v>
      </c>
      <c r="D60" s="69" t="s">
        <v>176</v>
      </c>
      <c r="E60" s="5"/>
      <c r="F60" s="5"/>
      <c r="G60" s="49">
        <f t="shared" si="3"/>
        <v>176900</v>
      </c>
      <c r="H60" s="78">
        <v>176900</v>
      </c>
      <c r="I60" s="50">
        <f t="shared" si="4"/>
        <v>0</v>
      </c>
      <c r="J60" s="54"/>
      <c r="K60" s="78"/>
      <c r="L60" s="55"/>
    </row>
    <row r="61" spans="1:14" ht="49.9" hidden="1" customHeight="1" x14ac:dyDescent="0.2">
      <c r="A61" s="56" t="s">
        <v>177</v>
      </c>
      <c r="B61" s="47">
        <v>1070</v>
      </c>
      <c r="C61" s="57" t="s">
        <v>178</v>
      </c>
      <c r="D61" s="61" t="s">
        <v>179</v>
      </c>
      <c r="E61" s="5"/>
      <c r="F61" s="5"/>
      <c r="G61" s="49">
        <f t="shared" si="3"/>
        <v>41300</v>
      </c>
      <c r="H61" s="50">
        <v>41300</v>
      </c>
      <c r="I61" s="50">
        <f t="shared" si="4"/>
        <v>0</v>
      </c>
      <c r="J61" s="54"/>
      <c r="K61" s="50"/>
      <c r="L61" s="55"/>
    </row>
    <row r="62" spans="1:14" ht="84.75" hidden="1" customHeight="1" x14ac:dyDescent="0.2">
      <c r="A62" s="56" t="s">
        <v>180</v>
      </c>
      <c r="B62" s="47">
        <v>1181</v>
      </c>
      <c r="C62" s="57" t="s">
        <v>181</v>
      </c>
      <c r="D62" s="61" t="s">
        <v>182</v>
      </c>
      <c r="E62" s="5"/>
      <c r="F62" s="5"/>
      <c r="G62" s="49">
        <f t="shared" si="3"/>
        <v>0</v>
      </c>
      <c r="H62" s="50"/>
      <c r="I62" s="50">
        <f t="shared" si="4"/>
        <v>0</v>
      </c>
      <c r="J62" s="54"/>
      <c r="K62" s="50"/>
      <c r="L62" s="55"/>
    </row>
    <row r="63" spans="1:14" ht="74.25" hidden="1" customHeight="1" x14ac:dyDescent="0.2">
      <c r="A63" s="56" t="s">
        <v>183</v>
      </c>
      <c r="B63" s="47">
        <v>1182</v>
      </c>
      <c r="C63" s="57" t="s">
        <v>181</v>
      </c>
      <c r="D63" s="61" t="s">
        <v>184</v>
      </c>
      <c r="E63" s="5"/>
      <c r="F63" s="5"/>
      <c r="G63" s="49">
        <f t="shared" si="3"/>
        <v>0</v>
      </c>
      <c r="H63" s="50"/>
      <c r="I63" s="50">
        <f t="shared" si="4"/>
        <v>0</v>
      </c>
      <c r="J63" s="54"/>
      <c r="K63" s="50"/>
      <c r="L63" s="55"/>
      <c r="N63" s="79"/>
    </row>
    <row r="64" spans="1:14" ht="74.25" hidden="1" customHeight="1" x14ac:dyDescent="0.2">
      <c r="A64" s="56" t="s">
        <v>185</v>
      </c>
      <c r="B64" s="47">
        <v>1142</v>
      </c>
      <c r="C64" s="57" t="s">
        <v>181</v>
      </c>
      <c r="D64" s="61" t="s">
        <v>186</v>
      </c>
      <c r="E64" s="5"/>
      <c r="F64" s="5"/>
      <c r="G64" s="49">
        <f t="shared" si="3"/>
        <v>1788700</v>
      </c>
      <c r="H64" s="50">
        <v>1788700</v>
      </c>
      <c r="I64" s="50">
        <f t="shared" si="4"/>
        <v>0</v>
      </c>
      <c r="J64" s="54"/>
      <c r="K64" s="50"/>
      <c r="L64" s="55"/>
      <c r="N64" s="79"/>
    </row>
    <row r="65" spans="1:13" ht="48" hidden="1" customHeight="1" x14ac:dyDescent="0.2">
      <c r="A65" s="56" t="s">
        <v>185</v>
      </c>
      <c r="B65" s="47">
        <v>1142</v>
      </c>
      <c r="C65" s="57" t="s">
        <v>181</v>
      </c>
      <c r="D65" s="61" t="s">
        <v>186</v>
      </c>
      <c r="E65" s="61" t="s">
        <v>187</v>
      </c>
      <c r="F65" s="61" t="s">
        <v>188</v>
      </c>
      <c r="G65" s="49">
        <f t="shared" si="3"/>
        <v>55000</v>
      </c>
      <c r="H65" s="50">
        <v>55000</v>
      </c>
      <c r="I65" s="50">
        <f t="shared" si="4"/>
        <v>0</v>
      </c>
      <c r="J65" s="54"/>
      <c r="K65" s="50"/>
      <c r="L65" s="55"/>
    </row>
    <row r="66" spans="1:13" ht="73.5" hidden="1" customHeight="1" x14ac:dyDescent="0.2">
      <c r="A66" s="56" t="s">
        <v>189</v>
      </c>
      <c r="B66" s="47">
        <v>5031</v>
      </c>
      <c r="C66" s="57" t="s">
        <v>190</v>
      </c>
      <c r="D66" s="61" t="s">
        <v>191</v>
      </c>
      <c r="E66" s="2" t="s">
        <v>192</v>
      </c>
      <c r="F66" s="5" t="s">
        <v>193</v>
      </c>
      <c r="G66" s="49">
        <f t="shared" si="3"/>
        <v>16286517</v>
      </c>
      <c r="H66" s="50">
        <f>16051300+235217</f>
        <v>16286517</v>
      </c>
      <c r="I66" s="50">
        <f t="shared" si="4"/>
        <v>0</v>
      </c>
      <c r="J66" s="54"/>
      <c r="K66" s="50"/>
      <c r="L66" s="55"/>
    </row>
    <row r="67" spans="1:13" ht="61.15" hidden="1" customHeight="1" x14ac:dyDescent="0.2">
      <c r="A67" s="76" t="s">
        <v>174</v>
      </c>
      <c r="B67" s="77">
        <v>1021</v>
      </c>
      <c r="C67" s="77" t="s">
        <v>175</v>
      </c>
      <c r="D67" s="69" t="s">
        <v>194</v>
      </c>
      <c r="E67" s="2"/>
      <c r="F67" s="2"/>
      <c r="G67" s="49">
        <f t="shared" si="3"/>
        <v>0</v>
      </c>
      <c r="H67" s="50"/>
      <c r="I67" s="50">
        <f t="shared" si="4"/>
        <v>0</v>
      </c>
      <c r="J67" s="54"/>
      <c r="K67" s="50"/>
      <c r="L67" s="55"/>
    </row>
    <row r="68" spans="1:13" ht="61.15" hidden="1" customHeight="1" x14ac:dyDescent="0.2">
      <c r="A68" s="56" t="s">
        <v>195</v>
      </c>
      <c r="B68" s="47">
        <v>8340</v>
      </c>
      <c r="C68" s="57" t="s">
        <v>114</v>
      </c>
      <c r="D68" s="69" t="s">
        <v>118</v>
      </c>
      <c r="E68" s="48" t="s">
        <v>196</v>
      </c>
      <c r="F68" s="48" t="s">
        <v>197</v>
      </c>
      <c r="G68" s="49">
        <f t="shared" si="3"/>
        <v>0</v>
      </c>
      <c r="H68" s="50"/>
      <c r="I68" s="50">
        <f t="shared" si="4"/>
        <v>0</v>
      </c>
      <c r="J68" s="54"/>
      <c r="K68" s="50"/>
      <c r="L68" s="55"/>
    </row>
    <row r="69" spans="1:13" ht="34.5" hidden="1" customHeight="1" x14ac:dyDescent="0.2">
      <c r="A69" s="80" t="s">
        <v>169</v>
      </c>
      <c r="B69" s="81">
        <v>1010</v>
      </c>
      <c r="C69" s="82" t="s">
        <v>198</v>
      </c>
      <c r="D69" s="53" t="s">
        <v>171</v>
      </c>
      <c r="E69" s="5" t="s">
        <v>199</v>
      </c>
      <c r="F69" s="5" t="s">
        <v>200</v>
      </c>
      <c r="G69" s="49">
        <f t="shared" si="3"/>
        <v>0</v>
      </c>
      <c r="H69" s="50"/>
      <c r="I69" s="50">
        <f t="shared" si="4"/>
        <v>0</v>
      </c>
      <c r="J69" s="54"/>
      <c r="K69" s="50"/>
      <c r="L69" s="55"/>
    </row>
    <row r="70" spans="1:13" ht="54" hidden="1" customHeight="1" x14ac:dyDescent="0.2">
      <c r="A70" s="80" t="s">
        <v>174</v>
      </c>
      <c r="B70" s="81">
        <v>1021</v>
      </c>
      <c r="C70" s="82" t="s">
        <v>201</v>
      </c>
      <c r="D70" s="61" t="s">
        <v>202</v>
      </c>
      <c r="E70" s="5"/>
      <c r="F70" s="5"/>
      <c r="G70" s="49">
        <f t="shared" si="3"/>
        <v>0</v>
      </c>
      <c r="H70" s="50"/>
      <c r="I70" s="50">
        <f t="shared" si="4"/>
        <v>0</v>
      </c>
      <c r="J70" s="54"/>
      <c r="K70" s="50"/>
      <c r="L70" s="55"/>
    </row>
    <row r="71" spans="1:13" ht="35.25" hidden="1" customHeight="1" x14ac:dyDescent="0.2">
      <c r="A71" s="56" t="s">
        <v>169</v>
      </c>
      <c r="B71" s="47">
        <v>1010</v>
      </c>
      <c r="C71" s="57" t="s">
        <v>170</v>
      </c>
      <c r="D71" s="61" t="s">
        <v>171</v>
      </c>
      <c r="E71" s="5" t="s">
        <v>203</v>
      </c>
      <c r="F71" s="5" t="s">
        <v>204</v>
      </c>
      <c r="G71" s="49">
        <f t="shared" si="3"/>
        <v>330930</v>
      </c>
      <c r="H71" s="50">
        <v>330930</v>
      </c>
      <c r="I71" s="50">
        <f t="shared" si="4"/>
        <v>0</v>
      </c>
      <c r="J71" s="54"/>
      <c r="K71" s="50"/>
      <c r="L71" s="55"/>
    </row>
    <row r="72" spans="1:13" ht="70.5" hidden="1" customHeight="1" x14ac:dyDescent="0.2">
      <c r="A72" s="56" t="s">
        <v>174</v>
      </c>
      <c r="B72" s="47">
        <v>1021</v>
      </c>
      <c r="C72" s="57" t="s">
        <v>175</v>
      </c>
      <c r="D72" s="61" t="s">
        <v>194</v>
      </c>
      <c r="E72" s="5"/>
      <c r="F72" s="5"/>
      <c r="G72" s="49">
        <f t="shared" si="3"/>
        <v>1169070</v>
      </c>
      <c r="H72" s="50">
        <v>1169070</v>
      </c>
      <c r="I72" s="50">
        <f t="shared" si="4"/>
        <v>0</v>
      </c>
      <c r="J72" s="54"/>
      <c r="K72" s="50"/>
      <c r="L72" s="55"/>
    </row>
    <row r="73" spans="1:13" ht="61.5" hidden="1" customHeight="1" x14ac:dyDescent="0.2">
      <c r="A73" s="56" t="s">
        <v>177</v>
      </c>
      <c r="B73" s="47">
        <v>1070</v>
      </c>
      <c r="C73" s="57" t="s">
        <v>178</v>
      </c>
      <c r="D73" s="61" t="s">
        <v>179</v>
      </c>
      <c r="E73" s="5"/>
      <c r="F73" s="5"/>
      <c r="G73" s="49">
        <f t="shared" si="3"/>
        <v>850000</v>
      </c>
      <c r="H73" s="50">
        <v>850000</v>
      </c>
      <c r="I73" s="50">
        <f t="shared" si="4"/>
        <v>0</v>
      </c>
      <c r="J73" s="54"/>
      <c r="K73" s="50"/>
      <c r="L73" s="55"/>
    </row>
    <row r="74" spans="1:13" ht="74.25" hidden="1" customHeight="1" x14ac:dyDescent="0.2">
      <c r="A74" s="56" t="s">
        <v>169</v>
      </c>
      <c r="B74" s="47">
        <v>1010</v>
      </c>
      <c r="C74" s="57" t="s">
        <v>198</v>
      </c>
      <c r="D74" s="61" t="s">
        <v>171</v>
      </c>
      <c r="E74" s="2" t="s">
        <v>136</v>
      </c>
      <c r="F74" s="5" t="s">
        <v>137</v>
      </c>
      <c r="G74" s="49">
        <f t="shared" si="3"/>
        <v>137000</v>
      </c>
      <c r="H74" s="50">
        <v>97000</v>
      </c>
      <c r="I74" s="50">
        <f t="shared" si="4"/>
        <v>40000</v>
      </c>
      <c r="J74" s="54"/>
      <c r="K74" s="50">
        <v>40000</v>
      </c>
      <c r="L74" s="83"/>
    </row>
    <row r="75" spans="1:13" ht="63.75" hidden="1" customHeight="1" x14ac:dyDescent="0.2">
      <c r="A75" s="56" t="s">
        <v>174</v>
      </c>
      <c r="B75" s="47">
        <v>1021</v>
      </c>
      <c r="C75" s="57" t="s">
        <v>175</v>
      </c>
      <c r="D75" s="61" t="s">
        <v>176</v>
      </c>
      <c r="E75" s="2"/>
      <c r="F75" s="5"/>
      <c r="G75" s="49">
        <f t="shared" si="3"/>
        <v>159000</v>
      </c>
      <c r="H75" s="50">
        <v>99000</v>
      </c>
      <c r="I75" s="50">
        <f t="shared" si="4"/>
        <v>60000</v>
      </c>
      <c r="J75" s="54"/>
      <c r="K75" s="50">
        <v>60000</v>
      </c>
      <c r="L75" s="83"/>
    </row>
    <row r="76" spans="1:13" ht="76.900000000000006" hidden="1" customHeight="1" x14ac:dyDescent="0.2">
      <c r="A76" s="56" t="s">
        <v>205</v>
      </c>
      <c r="B76" s="47">
        <v>1025</v>
      </c>
      <c r="C76" s="57" t="s">
        <v>206</v>
      </c>
      <c r="D76" s="61" t="s">
        <v>207</v>
      </c>
      <c r="E76" s="2"/>
      <c r="F76" s="5"/>
      <c r="G76" s="49">
        <f t="shared" si="3"/>
        <v>0</v>
      </c>
      <c r="H76" s="50"/>
      <c r="I76" s="50">
        <f t="shared" si="4"/>
        <v>0</v>
      </c>
      <c r="J76" s="54"/>
      <c r="K76" s="50"/>
      <c r="L76" s="83"/>
    </row>
    <row r="77" spans="1:13" ht="76.900000000000006" hidden="1" customHeight="1" x14ac:dyDescent="0.2">
      <c r="A77" s="56" t="s">
        <v>177</v>
      </c>
      <c r="B77" s="47">
        <v>1070</v>
      </c>
      <c r="C77" s="57" t="s">
        <v>178</v>
      </c>
      <c r="D77" s="61" t="s">
        <v>179</v>
      </c>
      <c r="E77" s="2"/>
      <c r="F77" s="5"/>
      <c r="G77" s="49">
        <f t="shared" si="3"/>
        <v>18000</v>
      </c>
      <c r="H77" s="50">
        <v>18000</v>
      </c>
      <c r="I77" s="50">
        <f t="shared" si="4"/>
        <v>0</v>
      </c>
      <c r="J77" s="54"/>
      <c r="K77" s="50"/>
      <c r="L77" s="83"/>
    </row>
    <row r="78" spans="1:13" ht="76.900000000000006" hidden="1" customHeight="1" x14ac:dyDescent="0.2">
      <c r="A78" s="56" t="s">
        <v>189</v>
      </c>
      <c r="B78" s="47">
        <v>5031</v>
      </c>
      <c r="C78" s="57" t="s">
        <v>190</v>
      </c>
      <c r="D78" s="61" t="s">
        <v>191</v>
      </c>
      <c r="E78" s="2"/>
      <c r="F78" s="5"/>
      <c r="G78" s="49">
        <f t="shared" si="3"/>
        <v>0</v>
      </c>
      <c r="H78" s="50"/>
      <c r="I78" s="50">
        <f t="shared" si="4"/>
        <v>0</v>
      </c>
      <c r="J78" s="54"/>
      <c r="K78" s="50"/>
      <c r="L78" s="83"/>
    </row>
    <row r="79" spans="1:13" ht="29.25" customHeight="1" x14ac:dyDescent="0.2">
      <c r="A79" s="71" t="s">
        <v>208</v>
      </c>
      <c r="B79" s="72"/>
      <c r="C79" s="72"/>
      <c r="D79" s="73" t="s">
        <v>209</v>
      </c>
      <c r="E79" s="74"/>
      <c r="F79" s="74"/>
      <c r="G79" s="75">
        <f t="shared" si="3"/>
        <v>85821735</v>
      </c>
      <c r="H79" s="42">
        <f>SUM(H81:H110)</f>
        <v>80921735</v>
      </c>
      <c r="I79" s="42">
        <f>SUM(I81:I110)</f>
        <v>4900000</v>
      </c>
      <c r="J79" s="42">
        <f>SUM(J81:J110)</f>
        <v>0</v>
      </c>
      <c r="K79" s="42">
        <f>SUM(K81:K110)</f>
        <v>4900000</v>
      </c>
      <c r="L79" s="55">
        <v>1</v>
      </c>
    </row>
    <row r="80" spans="1:13" ht="29.25" customHeight="1" x14ac:dyDescent="0.2">
      <c r="A80" s="71" t="s">
        <v>210</v>
      </c>
      <c r="B80" s="72"/>
      <c r="C80" s="72"/>
      <c r="D80" s="73" t="s">
        <v>209</v>
      </c>
      <c r="E80" s="74"/>
      <c r="F80" s="74"/>
      <c r="G80" s="75">
        <f t="shared" si="3"/>
        <v>85821735</v>
      </c>
      <c r="H80" s="42">
        <f>SUM(H81:H110)</f>
        <v>80921735</v>
      </c>
      <c r="I80" s="42">
        <f>SUM(I81:I110)</f>
        <v>4900000</v>
      </c>
      <c r="J80" s="42">
        <f>SUM(J81:J110)</f>
        <v>0</v>
      </c>
      <c r="K80" s="42">
        <f>SUM(K81:K110)</f>
        <v>4900000</v>
      </c>
      <c r="L80" s="55">
        <v>1</v>
      </c>
      <c r="M80" s="84"/>
    </row>
    <row r="81" spans="1:15" ht="36" hidden="1" customHeight="1" x14ac:dyDescent="0.2">
      <c r="A81" s="56" t="s">
        <v>211</v>
      </c>
      <c r="B81" s="47">
        <v>2010</v>
      </c>
      <c r="C81" s="57" t="s">
        <v>212</v>
      </c>
      <c r="D81" s="48" t="s">
        <v>213</v>
      </c>
      <c r="E81" s="5" t="s">
        <v>203</v>
      </c>
      <c r="F81" s="5" t="s">
        <v>214</v>
      </c>
      <c r="G81" s="49">
        <f t="shared" si="3"/>
        <v>580700</v>
      </c>
      <c r="H81" s="50">
        <v>580700</v>
      </c>
      <c r="I81" s="50">
        <f t="shared" ref="I81:I98" si="5">J81+K81</f>
        <v>0</v>
      </c>
      <c r="J81" s="54"/>
      <c r="K81" s="50"/>
      <c r="L81" s="55"/>
      <c r="M81" s="79"/>
    </row>
    <row r="82" spans="1:15" ht="48" hidden="1" customHeight="1" x14ac:dyDescent="0.2">
      <c r="A82" s="56" t="s">
        <v>215</v>
      </c>
      <c r="B82" s="47">
        <v>2080</v>
      </c>
      <c r="C82" s="57" t="s">
        <v>216</v>
      </c>
      <c r="D82" s="48" t="s">
        <v>217</v>
      </c>
      <c r="E82" s="5"/>
      <c r="F82" s="5"/>
      <c r="G82" s="49">
        <f t="shared" si="3"/>
        <v>0</v>
      </c>
      <c r="H82" s="50"/>
      <c r="I82" s="50">
        <f t="shared" si="5"/>
        <v>0</v>
      </c>
      <c r="J82" s="54"/>
      <c r="K82" s="50"/>
      <c r="L82" s="55"/>
    </row>
    <row r="83" spans="1:15" ht="37.5" hidden="1" customHeight="1" x14ac:dyDescent="0.2">
      <c r="A83" s="56" t="s">
        <v>218</v>
      </c>
      <c r="B83" s="47">
        <v>2100</v>
      </c>
      <c r="C83" s="57" t="s">
        <v>219</v>
      </c>
      <c r="D83" s="48" t="s">
        <v>220</v>
      </c>
      <c r="E83" s="5"/>
      <c r="F83" s="5"/>
      <c r="G83" s="49">
        <f t="shared" si="3"/>
        <v>351100</v>
      </c>
      <c r="H83" s="50">
        <v>351100</v>
      </c>
      <c r="I83" s="50">
        <f t="shared" si="5"/>
        <v>0</v>
      </c>
      <c r="J83" s="54"/>
      <c r="K83" s="50"/>
      <c r="L83" s="55"/>
    </row>
    <row r="84" spans="1:15" ht="57" hidden="1" customHeight="1" x14ac:dyDescent="0.2">
      <c r="A84" s="56" t="s">
        <v>221</v>
      </c>
      <c r="B84" s="47">
        <v>2111</v>
      </c>
      <c r="C84" s="57" t="s">
        <v>222</v>
      </c>
      <c r="D84" s="69" t="s">
        <v>223</v>
      </c>
      <c r="E84" s="5"/>
      <c r="F84" s="5"/>
      <c r="G84" s="85">
        <f t="shared" si="3"/>
        <v>0</v>
      </c>
      <c r="H84" s="86"/>
      <c r="I84" s="50">
        <f t="shared" si="5"/>
        <v>0</v>
      </c>
      <c r="J84" s="54"/>
      <c r="K84" s="50"/>
      <c r="L84" s="55"/>
    </row>
    <row r="85" spans="1:15" ht="103.5" hidden="1" customHeight="1" x14ac:dyDescent="0.2">
      <c r="A85" s="56" t="s">
        <v>224</v>
      </c>
      <c r="B85" s="47">
        <v>2152</v>
      </c>
      <c r="C85" s="57" t="s">
        <v>225</v>
      </c>
      <c r="D85" s="48" t="s">
        <v>226</v>
      </c>
      <c r="E85" s="5"/>
      <c r="F85" s="5"/>
      <c r="G85" s="49">
        <f t="shared" si="3"/>
        <v>350000</v>
      </c>
      <c r="H85" s="50">
        <v>350000</v>
      </c>
      <c r="I85" s="50">
        <f t="shared" si="5"/>
        <v>0</v>
      </c>
      <c r="J85" s="54"/>
      <c r="K85" s="50"/>
      <c r="L85" s="55"/>
    </row>
    <row r="86" spans="1:15" ht="53.25" customHeight="1" x14ac:dyDescent="0.2">
      <c r="A86" s="56" t="s">
        <v>211</v>
      </c>
      <c r="B86" s="47">
        <v>2010</v>
      </c>
      <c r="C86" s="57" t="s">
        <v>212</v>
      </c>
      <c r="D86" s="48" t="s">
        <v>213</v>
      </c>
      <c r="E86" s="5" t="s">
        <v>227</v>
      </c>
      <c r="F86" s="5" t="s">
        <v>228</v>
      </c>
      <c r="G86" s="49">
        <f t="shared" si="3"/>
        <v>20000000</v>
      </c>
      <c r="H86" s="50">
        <v>20000000</v>
      </c>
      <c r="I86" s="50">
        <f t="shared" si="5"/>
        <v>0</v>
      </c>
      <c r="J86" s="54"/>
      <c r="K86" s="50"/>
      <c r="L86" s="55">
        <v>1</v>
      </c>
      <c r="M86" s="84"/>
    </row>
    <row r="87" spans="1:15" ht="50.1" hidden="1" customHeight="1" x14ac:dyDescent="0.2">
      <c r="A87" s="56" t="s">
        <v>229</v>
      </c>
      <c r="B87" s="47">
        <v>2030</v>
      </c>
      <c r="C87" s="57" t="s">
        <v>230</v>
      </c>
      <c r="D87" s="48" t="s">
        <v>231</v>
      </c>
      <c r="E87" s="5"/>
      <c r="F87" s="5"/>
      <c r="G87" s="49">
        <f t="shared" si="3"/>
        <v>200000</v>
      </c>
      <c r="H87" s="50">
        <v>200000</v>
      </c>
      <c r="I87" s="50">
        <f t="shared" si="5"/>
        <v>0</v>
      </c>
      <c r="J87" s="87"/>
      <c r="K87" s="50"/>
      <c r="L87" s="55"/>
    </row>
    <row r="88" spans="1:15" ht="67.5" hidden="1" customHeight="1" x14ac:dyDescent="0.2">
      <c r="A88" s="56" t="s">
        <v>215</v>
      </c>
      <c r="B88" s="47">
        <v>2080</v>
      </c>
      <c r="C88" s="57" t="s">
        <v>216</v>
      </c>
      <c r="D88" s="48" t="s">
        <v>217</v>
      </c>
      <c r="E88" s="5"/>
      <c r="F88" s="5"/>
      <c r="G88" s="49">
        <f t="shared" si="3"/>
        <v>11028335</v>
      </c>
      <c r="H88" s="50">
        <v>11028335</v>
      </c>
      <c r="I88" s="50">
        <f t="shared" si="5"/>
        <v>0</v>
      </c>
      <c r="J88" s="87"/>
      <c r="K88" s="50"/>
      <c r="L88" s="55"/>
      <c r="N88" s="18"/>
    </row>
    <row r="89" spans="1:15" ht="43.5" hidden="1" customHeight="1" x14ac:dyDescent="0.2">
      <c r="A89" s="56" t="s">
        <v>218</v>
      </c>
      <c r="B89" s="47">
        <v>2100</v>
      </c>
      <c r="C89" s="57" t="s">
        <v>219</v>
      </c>
      <c r="D89" s="48" t="s">
        <v>220</v>
      </c>
      <c r="E89" s="5"/>
      <c r="F89" s="5"/>
      <c r="G89" s="49">
        <f t="shared" si="3"/>
        <v>2441200</v>
      </c>
      <c r="H89" s="50">
        <v>2441200</v>
      </c>
      <c r="I89" s="50">
        <f t="shared" si="5"/>
        <v>0</v>
      </c>
      <c r="J89" s="54"/>
      <c r="K89" s="50"/>
      <c r="L89" s="55"/>
      <c r="N89" s="18"/>
    </row>
    <row r="90" spans="1:15" ht="52.5" hidden="1" customHeight="1" x14ac:dyDescent="0.2">
      <c r="A90" s="56" t="s">
        <v>221</v>
      </c>
      <c r="B90" s="47">
        <v>2111</v>
      </c>
      <c r="C90" s="57" t="s">
        <v>222</v>
      </c>
      <c r="D90" s="48" t="s">
        <v>223</v>
      </c>
      <c r="E90" s="5"/>
      <c r="F90" s="5"/>
      <c r="G90" s="85">
        <f t="shared" si="3"/>
        <v>0</v>
      </c>
      <c r="H90" s="86"/>
      <c r="I90" s="50">
        <f t="shared" si="5"/>
        <v>0</v>
      </c>
      <c r="J90" s="54"/>
      <c r="K90" s="50"/>
      <c r="L90" s="55"/>
      <c r="N90" s="18"/>
    </row>
    <row r="91" spans="1:15" ht="34.5" hidden="1" customHeight="1" x14ac:dyDescent="0.2">
      <c r="A91" s="56" t="s">
        <v>224</v>
      </c>
      <c r="B91" s="47">
        <v>2152</v>
      </c>
      <c r="C91" s="57" t="s">
        <v>225</v>
      </c>
      <c r="D91" s="48" t="s">
        <v>226</v>
      </c>
      <c r="E91" s="5"/>
      <c r="F91" s="5"/>
      <c r="G91" s="49">
        <f t="shared" si="3"/>
        <v>204300</v>
      </c>
      <c r="H91" s="50">
        <v>204300</v>
      </c>
      <c r="I91" s="50">
        <f t="shared" si="5"/>
        <v>0</v>
      </c>
      <c r="J91" s="54"/>
      <c r="K91" s="50"/>
      <c r="L91" s="55"/>
    </row>
    <row r="92" spans="1:15" ht="34.5" hidden="1" customHeight="1" x14ac:dyDescent="0.2">
      <c r="A92" s="56" t="s">
        <v>232</v>
      </c>
      <c r="B92" s="47">
        <v>7322</v>
      </c>
      <c r="C92" s="57" t="s">
        <v>61</v>
      </c>
      <c r="D92" s="48" t="s">
        <v>233</v>
      </c>
      <c r="E92" s="5"/>
      <c r="F92" s="5"/>
      <c r="G92" s="85">
        <f t="shared" si="3"/>
        <v>0</v>
      </c>
      <c r="H92" s="86"/>
      <c r="I92" s="50">
        <f t="shared" si="5"/>
        <v>0</v>
      </c>
      <c r="J92" s="54"/>
      <c r="K92" s="50"/>
      <c r="L92" s="55"/>
    </row>
    <row r="93" spans="1:15" ht="52.5" hidden="1" customHeight="1" x14ac:dyDescent="0.2">
      <c r="A93" s="56" t="s">
        <v>211</v>
      </c>
      <c r="B93" s="47">
        <v>2010</v>
      </c>
      <c r="C93" s="57" t="s">
        <v>212</v>
      </c>
      <c r="D93" s="48" t="s">
        <v>213</v>
      </c>
      <c r="E93" s="5" t="s">
        <v>234</v>
      </c>
      <c r="F93" s="5" t="s">
        <v>235</v>
      </c>
      <c r="G93" s="49">
        <f t="shared" si="3"/>
        <v>33916900</v>
      </c>
      <c r="H93" s="50">
        <v>30016900</v>
      </c>
      <c r="I93" s="50">
        <f t="shared" si="5"/>
        <v>3900000</v>
      </c>
      <c r="J93" s="54"/>
      <c r="K93" s="50">
        <v>3900000</v>
      </c>
      <c r="L93" s="55"/>
      <c r="O93" s="18"/>
    </row>
    <row r="94" spans="1:15" ht="34.5" hidden="1" customHeight="1" x14ac:dyDescent="0.2">
      <c r="A94" s="56" t="s">
        <v>229</v>
      </c>
      <c r="B94" s="47">
        <v>2030</v>
      </c>
      <c r="C94" s="57" t="s">
        <v>230</v>
      </c>
      <c r="D94" s="48" t="s">
        <v>231</v>
      </c>
      <c r="E94" s="5"/>
      <c r="F94" s="5"/>
      <c r="G94" s="49">
        <f t="shared" si="3"/>
        <v>8376300</v>
      </c>
      <c r="H94" s="50">
        <v>7376300</v>
      </c>
      <c r="I94" s="50">
        <f t="shared" si="5"/>
        <v>1000000</v>
      </c>
      <c r="J94" s="54"/>
      <c r="K94" s="50">
        <v>1000000</v>
      </c>
      <c r="L94" s="55"/>
    </row>
    <row r="95" spans="1:15" ht="65.25" hidden="1" customHeight="1" x14ac:dyDescent="0.2">
      <c r="A95" s="56" t="s">
        <v>215</v>
      </c>
      <c r="B95" s="47">
        <v>2080</v>
      </c>
      <c r="C95" s="57" t="s">
        <v>216</v>
      </c>
      <c r="D95" s="48" t="s">
        <v>217</v>
      </c>
      <c r="E95" s="5"/>
      <c r="F95" s="5"/>
      <c r="G95" s="49">
        <f t="shared" si="3"/>
        <v>5879000</v>
      </c>
      <c r="H95" s="50">
        <v>5879000</v>
      </c>
      <c r="I95" s="50">
        <f t="shared" si="5"/>
        <v>0</v>
      </c>
      <c r="J95" s="54"/>
      <c r="K95" s="50"/>
      <c r="L95" s="55"/>
    </row>
    <row r="96" spans="1:15" ht="65.25" hidden="1" customHeight="1" x14ac:dyDescent="0.2">
      <c r="A96" s="56" t="s">
        <v>236</v>
      </c>
      <c r="B96" s="47">
        <v>2090</v>
      </c>
      <c r="C96" s="57" t="s">
        <v>219</v>
      </c>
      <c r="D96" s="48" t="s">
        <v>237</v>
      </c>
      <c r="E96" s="5"/>
      <c r="F96" s="5"/>
      <c r="G96" s="49">
        <f t="shared" si="3"/>
        <v>1054800</v>
      </c>
      <c r="H96" s="50">
        <v>1054800</v>
      </c>
      <c r="I96" s="50">
        <f t="shared" si="5"/>
        <v>0</v>
      </c>
      <c r="J96" s="54"/>
      <c r="K96" s="50"/>
      <c r="L96" s="55"/>
    </row>
    <row r="97" spans="1:12" ht="34.5" hidden="1" customHeight="1" x14ac:dyDescent="0.2">
      <c r="A97" s="56" t="s">
        <v>218</v>
      </c>
      <c r="B97" s="47">
        <v>2100</v>
      </c>
      <c r="C97" s="57" t="s">
        <v>219</v>
      </c>
      <c r="D97" s="48" t="s">
        <v>220</v>
      </c>
      <c r="E97" s="5"/>
      <c r="F97" s="5"/>
      <c r="G97" s="49">
        <f t="shared" si="3"/>
        <v>1439100</v>
      </c>
      <c r="H97" s="50">
        <v>1439100</v>
      </c>
      <c r="I97" s="50">
        <f t="shared" si="5"/>
        <v>0</v>
      </c>
      <c r="J97" s="54"/>
      <c r="K97" s="50"/>
      <c r="L97" s="55"/>
    </row>
    <row r="98" spans="1:12" ht="75.75" hidden="1" customHeight="1" x14ac:dyDescent="0.2">
      <c r="A98" s="56" t="s">
        <v>221</v>
      </c>
      <c r="B98" s="47">
        <v>2111</v>
      </c>
      <c r="C98" s="57" t="s">
        <v>222</v>
      </c>
      <c r="D98" s="48" t="s">
        <v>223</v>
      </c>
      <c r="E98" s="5"/>
      <c r="F98" s="5"/>
      <c r="G98" s="49">
        <f t="shared" si="3"/>
        <v>0</v>
      </c>
      <c r="H98" s="50"/>
      <c r="I98" s="50">
        <f t="shared" si="5"/>
        <v>0</v>
      </c>
      <c r="J98" s="54"/>
      <c r="K98" s="50"/>
      <c r="L98" s="55"/>
    </row>
    <row r="99" spans="1:12" ht="34.5" hidden="1" customHeight="1" x14ac:dyDescent="0.2">
      <c r="A99" s="56" t="s">
        <v>224</v>
      </c>
      <c r="B99" s="47">
        <v>2152</v>
      </c>
      <c r="C99" s="57" t="s">
        <v>225</v>
      </c>
      <c r="D99" s="48" t="s">
        <v>226</v>
      </c>
      <c r="E99" s="5"/>
      <c r="F99" s="5"/>
      <c r="G99" s="49"/>
      <c r="H99" s="50"/>
      <c r="I99" s="50"/>
      <c r="J99" s="54"/>
      <c r="K99" s="50"/>
      <c r="L99" s="55"/>
    </row>
    <row r="100" spans="1:12" ht="34.5" hidden="1" customHeight="1" x14ac:dyDescent="0.2">
      <c r="A100" s="56" t="s">
        <v>211</v>
      </c>
      <c r="B100" s="47">
        <v>2010</v>
      </c>
      <c r="C100" s="57" t="s">
        <v>212</v>
      </c>
      <c r="D100" s="48" t="s">
        <v>213</v>
      </c>
      <c r="E100" s="5"/>
      <c r="F100" s="5"/>
      <c r="G100" s="49"/>
      <c r="H100" s="50"/>
      <c r="I100" s="50"/>
      <c r="J100" s="54"/>
      <c r="K100" s="50"/>
      <c r="L100" s="55"/>
    </row>
    <row r="101" spans="1:12" ht="34.5" hidden="1" customHeight="1" x14ac:dyDescent="0.2">
      <c r="A101" s="56" t="s">
        <v>229</v>
      </c>
      <c r="B101" s="47">
        <v>2030</v>
      </c>
      <c r="C101" s="57" t="s">
        <v>230</v>
      </c>
      <c r="D101" s="48" t="s">
        <v>231</v>
      </c>
      <c r="E101" s="5"/>
      <c r="F101" s="5"/>
      <c r="G101" s="49"/>
      <c r="H101" s="50"/>
      <c r="I101" s="50"/>
      <c r="J101" s="54"/>
      <c r="K101" s="50"/>
      <c r="L101" s="55"/>
    </row>
    <row r="102" spans="1:12" ht="34.5" hidden="1" customHeight="1" x14ac:dyDescent="0.2">
      <c r="A102" s="56" t="s">
        <v>215</v>
      </c>
      <c r="B102" s="47">
        <v>2080</v>
      </c>
      <c r="C102" s="57" t="s">
        <v>216</v>
      </c>
      <c r="D102" s="48" t="s">
        <v>217</v>
      </c>
      <c r="E102" s="5"/>
      <c r="F102" s="5"/>
      <c r="G102" s="49"/>
      <c r="H102" s="50"/>
      <c r="I102" s="50"/>
      <c r="J102" s="54"/>
      <c r="K102" s="50"/>
      <c r="L102" s="55"/>
    </row>
    <row r="103" spans="1:12" ht="34.5" hidden="1" customHeight="1" x14ac:dyDescent="0.2">
      <c r="A103" s="56" t="s">
        <v>218</v>
      </c>
      <c r="B103" s="47">
        <v>2100</v>
      </c>
      <c r="C103" s="57" t="s">
        <v>219</v>
      </c>
      <c r="D103" s="48" t="s">
        <v>220</v>
      </c>
      <c r="E103" s="5"/>
      <c r="F103" s="5"/>
      <c r="G103" s="49"/>
      <c r="H103" s="50"/>
      <c r="I103" s="50"/>
      <c r="J103" s="54"/>
      <c r="K103" s="50"/>
      <c r="L103" s="55"/>
    </row>
    <row r="104" spans="1:12" ht="46.5" hidden="1" customHeight="1" x14ac:dyDescent="0.2">
      <c r="A104" s="56" t="s">
        <v>221</v>
      </c>
      <c r="B104" s="47">
        <v>2111</v>
      </c>
      <c r="C104" s="57" t="s">
        <v>222</v>
      </c>
      <c r="D104" s="48" t="s">
        <v>223</v>
      </c>
      <c r="E104" s="5"/>
      <c r="F104" s="5"/>
      <c r="G104" s="49"/>
      <c r="H104" s="50"/>
      <c r="I104" s="50"/>
      <c r="J104" s="54"/>
      <c r="K104" s="50"/>
      <c r="L104" s="55"/>
    </row>
    <row r="105" spans="1:12" ht="34.5" hidden="1" customHeight="1" x14ac:dyDescent="0.2">
      <c r="A105" s="56" t="s">
        <v>224</v>
      </c>
      <c r="B105" s="47">
        <v>2152</v>
      </c>
      <c r="C105" s="57" t="s">
        <v>225</v>
      </c>
      <c r="D105" s="48" t="s">
        <v>226</v>
      </c>
      <c r="E105" s="5"/>
      <c r="F105" s="5"/>
      <c r="G105" s="49"/>
      <c r="H105" s="50"/>
      <c r="I105" s="50"/>
      <c r="J105" s="54"/>
      <c r="K105" s="50"/>
      <c r="L105" s="55"/>
    </row>
    <row r="106" spans="1:12" ht="34.5" hidden="1" customHeight="1" x14ac:dyDescent="0.2">
      <c r="A106" s="56" t="s">
        <v>232</v>
      </c>
      <c r="B106" s="47">
        <v>7322</v>
      </c>
      <c r="C106" s="57" t="s">
        <v>61</v>
      </c>
      <c r="D106" s="48" t="s">
        <v>233</v>
      </c>
      <c r="E106" s="5" t="s">
        <v>136</v>
      </c>
      <c r="F106" s="5" t="s">
        <v>137</v>
      </c>
      <c r="G106" s="49">
        <f t="shared" ref="G106:G130" si="6">H106+I106</f>
        <v>0</v>
      </c>
      <c r="H106" s="50"/>
      <c r="I106" s="50">
        <f>J106+K106</f>
        <v>0</v>
      </c>
      <c r="J106" s="54"/>
      <c r="K106" s="50"/>
      <c r="L106" s="55"/>
    </row>
    <row r="107" spans="1:12" ht="74.25" hidden="1" customHeight="1" x14ac:dyDescent="0.2">
      <c r="A107" s="56" t="s">
        <v>229</v>
      </c>
      <c r="B107" s="47">
        <v>2030</v>
      </c>
      <c r="C107" s="57" t="s">
        <v>230</v>
      </c>
      <c r="D107" s="48" t="s">
        <v>231</v>
      </c>
      <c r="E107" s="5"/>
      <c r="F107" s="5"/>
      <c r="G107" s="49">
        <f t="shared" si="6"/>
        <v>0</v>
      </c>
      <c r="H107" s="50"/>
      <c r="I107" s="50">
        <f>J107+K107</f>
        <v>0</v>
      </c>
      <c r="J107" s="54"/>
      <c r="K107" s="50"/>
      <c r="L107" s="55"/>
    </row>
    <row r="108" spans="1:12" ht="85.5" hidden="1" customHeight="1" x14ac:dyDescent="0.2">
      <c r="A108" s="56" t="s">
        <v>215</v>
      </c>
      <c r="B108" s="47">
        <v>2080</v>
      </c>
      <c r="C108" s="57" t="s">
        <v>216</v>
      </c>
      <c r="D108" s="48" t="s">
        <v>217</v>
      </c>
      <c r="E108" s="5"/>
      <c r="F108" s="5"/>
      <c r="G108" s="49">
        <f t="shared" si="6"/>
        <v>0</v>
      </c>
      <c r="H108" s="50"/>
      <c r="I108" s="50">
        <f>J108+K108</f>
        <v>0</v>
      </c>
      <c r="J108" s="54"/>
      <c r="K108" s="50"/>
      <c r="L108" s="55"/>
    </row>
    <row r="109" spans="1:12" ht="74.25" hidden="1" customHeight="1" x14ac:dyDescent="0.2">
      <c r="A109" s="56" t="s">
        <v>236</v>
      </c>
      <c r="B109" s="47">
        <v>2090</v>
      </c>
      <c r="C109" s="57" t="s">
        <v>219</v>
      </c>
      <c r="D109" s="48" t="s">
        <v>237</v>
      </c>
      <c r="E109" s="5"/>
      <c r="F109" s="5"/>
      <c r="G109" s="49">
        <f t="shared" si="6"/>
        <v>0</v>
      </c>
      <c r="H109" s="50"/>
      <c r="I109" s="50">
        <f>J109+K109</f>
        <v>0</v>
      </c>
      <c r="J109" s="54"/>
      <c r="K109" s="50"/>
      <c r="L109" s="55"/>
    </row>
    <row r="110" spans="1:12" ht="60.75" hidden="1" customHeight="1" x14ac:dyDescent="0.2">
      <c r="A110" s="56" t="s">
        <v>221</v>
      </c>
      <c r="B110" s="47">
        <v>2111</v>
      </c>
      <c r="C110" s="57" t="s">
        <v>222</v>
      </c>
      <c r="D110" s="69" t="s">
        <v>223</v>
      </c>
      <c r="E110" s="5"/>
      <c r="F110" s="5"/>
      <c r="G110" s="49">
        <f t="shared" si="6"/>
        <v>0</v>
      </c>
      <c r="H110" s="50"/>
      <c r="I110" s="50">
        <f>J110+K110</f>
        <v>0</v>
      </c>
      <c r="J110" s="54"/>
      <c r="K110" s="50"/>
      <c r="L110" s="55"/>
    </row>
    <row r="111" spans="1:12" ht="30" customHeight="1" x14ac:dyDescent="0.2">
      <c r="A111" s="88" t="s">
        <v>238</v>
      </c>
      <c r="B111" s="89"/>
      <c r="C111" s="89"/>
      <c r="D111" s="90" t="s">
        <v>239</v>
      </c>
      <c r="E111" s="91"/>
      <c r="F111" s="91"/>
      <c r="G111" s="92">
        <f t="shared" si="6"/>
        <v>36021865</v>
      </c>
      <c r="H111" s="93">
        <f>H112</f>
        <v>32021865</v>
      </c>
      <c r="I111" s="93">
        <f>I112</f>
        <v>4000000</v>
      </c>
      <c r="J111" s="42">
        <f>J112</f>
        <v>0</v>
      </c>
      <c r="K111" s="93">
        <f>K112</f>
        <v>4000000</v>
      </c>
      <c r="L111" s="55">
        <v>1</v>
      </c>
    </row>
    <row r="112" spans="1:12" ht="30" customHeight="1" x14ac:dyDescent="0.2">
      <c r="A112" s="88" t="s">
        <v>240</v>
      </c>
      <c r="B112" s="89"/>
      <c r="C112" s="89"/>
      <c r="D112" s="90" t="s">
        <v>239</v>
      </c>
      <c r="E112" s="91"/>
      <c r="F112" s="91"/>
      <c r="G112" s="92">
        <f t="shared" si="6"/>
        <v>36021865</v>
      </c>
      <c r="H112" s="93">
        <f>SUM(H113:H130)</f>
        <v>32021865</v>
      </c>
      <c r="I112" s="93">
        <f>SUM(I113:I130)</f>
        <v>4000000</v>
      </c>
      <c r="J112" s="42">
        <f>SUM(J113:J130)</f>
        <v>0</v>
      </c>
      <c r="K112" s="93">
        <f>SUM(K113:K130)</f>
        <v>4000000</v>
      </c>
      <c r="L112" s="55">
        <v>1</v>
      </c>
    </row>
    <row r="113" spans="1:12" ht="85.5" hidden="1" customHeight="1" x14ac:dyDescent="0.2">
      <c r="A113" s="47" t="s">
        <v>241</v>
      </c>
      <c r="B113" s="47" t="s">
        <v>242</v>
      </c>
      <c r="C113" s="47" t="s">
        <v>26</v>
      </c>
      <c r="D113" s="48" t="s">
        <v>243</v>
      </c>
      <c r="E113" s="61" t="s">
        <v>244</v>
      </c>
      <c r="F113" s="61" t="s">
        <v>245</v>
      </c>
      <c r="G113" s="49">
        <f t="shared" si="6"/>
        <v>146400</v>
      </c>
      <c r="H113" s="94">
        <v>146400</v>
      </c>
      <c r="I113" s="50">
        <f t="shared" ref="I113:I122" si="7">J113+K113</f>
        <v>0</v>
      </c>
      <c r="J113" s="42"/>
      <c r="K113" s="50"/>
      <c r="L113" s="55"/>
    </row>
    <row r="114" spans="1:12" ht="39.75" hidden="1" customHeight="1" x14ac:dyDescent="0.2">
      <c r="A114" s="53" t="s">
        <v>246</v>
      </c>
      <c r="B114" s="47">
        <v>3031</v>
      </c>
      <c r="C114" s="47">
        <v>1030</v>
      </c>
      <c r="D114" s="61" t="s">
        <v>247</v>
      </c>
      <c r="E114" s="7" t="s">
        <v>248</v>
      </c>
      <c r="F114" s="7" t="s">
        <v>249</v>
      </c>
      <c r="G114" s="49">
        <f t="shared" si="6"/>
        <v>660000</v>
      </c>
      <c r="H114" s="94">
        <v>660000</v>
      </c>
      <c r="I114" s="50">
        <f t="shared" si="7"/>
        <v>0</v>
      </c>
      <c r="J114" s="42"/>
      <c r="K114" s="50"/>
      <c r="L114" s="55"/>
    </row>
    <row r="115" spans="1:12" ht="41.25" hidden="1" customHeight="1" x14ac:dyDescent="0.2">
      <c r="A115" s="53" t="s">
        <v>250</v>
      </c>
      <c r="B115" s="47">
        <v>3032</v>
      </c>
      <c r="C115" s="47">
        <v>1070</v>
      </c>
      <c r="D115" s="61" t="s">
        <v>251</v>
      </c>
      <c r="E115" s="7"/>
      <c r="F115" s="7"/>
      <c r="G115" s="49">
        <f t="shared" si="6"/>
        <v>864000</v>
      </c>
      <c r="H115" s="94">
        <v>864000</v>
      </c>
      <c r="I115" s="50">
        <f t="shared" si="7"/>
        <v>0</v>
      </c>
      <c r="J115" s="42"/>
      <c r="K115" s="50"/>
      <c r="L115" s="55"/>
    </row>
    <row r="116" spans="1:12" ht="47.25" hidden="1" customHeight="1" x14ac:dyDescent="0.2">
      <c r="A116" s="53" t="s">
        <v>252</v>
      </c>
      <c r="B116" s="47">
        <v>3035</v>
      </c>
      <c r="C116" s="47">
        <v>1070</v>
      </c>
      <c r="D116" s="61" t="s">
        <v>253</v>
      </c>
      <c r="E116" s="7"/>
      <c r="F116" s="7"/>
      <c r="G116" s="49">
        <f t="shared" si="6"/>
        <v>600000</v>
      </c>
      <c r="H116" s="94">
        <v>600000</v>
      </c>
      <c r="I116" s="50">
        <f t="shared" si="7"/>
        <v>0</v>
      </c>
      <c r="J116" s="42"/>
      <c r="K116" s="50"/>
      <c r="L116" s="55"/>
    </row>
    <row r="117" spans="1:12" ht="51" hidden="1" customHeight="1" x14ac:dyDescent="0.2">
      <c r="A117" s="53" t="s">
        <v>254</v>
      </c>
      <c r="B117" s="47">
        <v>3036</v>
      </c>
      <c r="C117" s="47">
        <v>1070</v>
      </c>
      <c r="D117" s="61" t="s">
        <v>255</v>
      </c>
      <c r="E117" s="7"/>
      <c r="F117" s="7"/>
      <c r="G117" s="49">
        <f t="shared" si="6"/>
        <v>0</v>
      </c>
      <c r="H117" s="50"/>
      <c r="I117" s="50">
        <f t="shared" si="7"/>
        <v>0</v>
      </c>
      <c r="J117" s="54"/>
      <c r="K117" s="50"/>
      <c r="L117" s="55"/>
    </row>
    <row r="118" spans="1:12" ht="71.25" hidden="1" customHeight="1" x14ac:dyDescent="0.2">
      <c r="A118" s="53" t="s">
        <v>256</v>
      </c>
      <c r="B118" s="47">
        <v>3050</v>
      </c>
      <c r="C118" s="95">
        <v>1070</v>
      </c>
      <c r="D118" s="61" t="s">
        <v>257</v>
      </c>
      <c r="E118" s="7"/>
      <c r="F118" s="7"/>
      <c r="G118" s="49">
        <f t="shared" si="6"/>
        <v>5000</v>
      </c>
      <c r="H118" s="50">
        <v>5000</v>
      </c>
      <c r="I118" s="50">
        <f t="shared" si="7"/>
        <v>0</v>
      </c>
      <c r="J118" s="54"/>
      <c r="K118" s="50"/>
      <c r="L118" s="55"/>
    </row>
    <row r="119" spans="1:12" ht="71.849999999999994" hidden="1" customHeight="1" x14ac:dyDescent="0.2">
      <c r="A119" s="53" t="s">
        <v>258</v>
      </c>
      <c r="B119" s="47">
        <v>3140</v>
      </c>
      <c r="C119" s="47">
        <v>1040</v>
      </c>
      <c r="D119" s="61" t="s">
        <v>259</v>
      </c>
      <c r="E119" s="7"/>
      <c r="F119" s="7"/>
      <c r="G119" s="49">
        <f t="shared" si="6"/>
        <v>0</v>
      </c>
      <c r="H119" s="50"/>
      <c r="I119" s="50">
        <f t="shared" si="7"/>
        <v>0</v>
      </c>
      <c r="J119" s="54"/>
      <c r="K119" s="50"/>
      <c r="L119" s="55"/>
    </row>
    <row r="120" spans="1:12" ht="117.75" hidden="1" customHeight="1" x14ac:dyDescent="0.2">
      <c r="A120" s="53" t="s">
        <v>260</v>
      </c>
      <c r="B120" s="47">
        <v>3160</v>
      </c>
      <c r="C120" s="47">
        <v>1010</v>
      </c>
      <c r="D120" s="61" t="s">
        <v>261</v>
      </c>
      <c r="E120" s="7"/>
      <c r="F120" s="7"/>
      <c r="G120" s="49">
        <f t="shared" si="6"/>
        <v>3050000</v>
      </c>
      <c r="H120" s="50">
        <v>3050000</v>
      </c>
      <c r="I120" s="50">
        <f t="shared" si="7"/>
        <v>0</v>
      </c>
      <c r="J120" s="54"/>
      <c r="K120" s="50"/>
      <c r="L120" s="55"/>
    </row>
    <row r="121" spans="1:12" ht="86.1" hidden="1" customHeight="1" x14ac:dyDescent="0.2">
      <c r="A121" s="53" t="s">
        <v>262</v>
      </c>
      <c r="B121" s="47">
        <v>3180</v>
      </c>
      <c r="C121" s="47">
        <v>1060</v>
      </c>
      <c r="D121" s="61" t="s">
        <v>263</v>
      </c>
      <c r="E121" s="7"/>
      <c r="F121" s="7"/>
      <c r="G121" s="49">
        <f t="shared" si="6"/>
        <v>4362800</v>
      </c>
      <c r="H121" s="50">
        <v>4362800</v>
      </c>
      <c r="I121" s="50">
        <f t="shared" si="7"/>
        <v>0</v>
      </c>
      <c r="J121" s="54"/>
      <c r="K121" s="50"/>
      <c r="L121" s="55"/>
    </row>
    <row r="122" spans="1:12" ht="64.5" hidden="1" customHeight="1" x14ac:dyDescent="0.2">
      <c r="A122" s="53" t="s">
        <v>264</v>
      </c>
      <c r="B122" s="47">
        <v>3192</v>
      </c>
      <c r="C122" s="47">
        <v>1030</v>
      </c>
      <c r="D122" s="61" t="s">
        <v>265</v>
      </c>
      <c r="E122" s="7"/>
      <c r="F122" s="7"/>
      <c r="G122" s="49">
        <f t="shared" si="6"/>
        <v>250000</v>
      </c>
      <c r="H122" s="50">
        <v>250000</v>
      </c>
      <c r="I122" s="50">
        <f t="shared" si="7"/>
        <v>0</v>
      </c>
      <c r="J122" s="54"/>
      <c r="K122" s="50"/>
      <c r="L122" s="55"/>
    </row>
    <row r="123" spans="1:12" ht="64.5" hidden="1" customHeight="1" x14ac:dyDescent="0.2">
      <c r="A123" s="53" t="s">
        <v>266</v>
      </c>
      <c r="B123" s="47">
        <v>3230</v>
      </c>
      <c r="C123" s="47">
        <v>1070</v>
      </c>
      <c r="D123" s="61" t="s">
        <v>267</v>
      </c>
      <c r="E123" s="7"/>
      <c r="F123" s="7"/>
      <c r="G123" s="49">
        <f t="shared" si="6"/>
        <v>5000000</v>
      </c>
      <c r="H123" s="50">
        <v>5000000</v>
      </c>
      <c r="I123" s="50"/>
      <c r="J123" s="54"/>
      <c r="K123" s="50"/>
      <c r="L123" s="55"/>
    </row>
    <row r="124" spans="1:12" ht="57" hidden="1" customHeight="1" x14ac:dyDescent="0.2">
      <c r="A124" s="53" t="s">
        <v>268</v>
      </c>
      <c r="B124" s="47">
        <v>3242</v>
      </c>
      <c r="C124" s="47">
        <v>1090</v>
      </c>
      <c r="D124" s="61" t="s">
        <v>269</v>
      </c>
      <c r="E124" s="7"/>
      <c r="F124" s="7"/>
      <c r="G124" s="49">
        <f t="shared" si="6"/>
        <v>9146665</v>
      </c>
      <c r="H124" s="50">
        <v>9146665</v>
      </c>
      <c r="I124" s="50">
        <f t="shared" ref="I124:I130" si="8">J124+K124</f>
        <v>0</v>
      </c>
      <c r="J124" s="54"/>
      <c r="K124" s="50"/>
      <c r="L124" s="55"/>
    </row>
    <row r="125" spans="1:12" ht="113.25" hidden="1" customHeight="1" x14ac:dyDescent="0.2">
      <c r="A125" s="53" t="s">
        <v>268</v>
      </c>
      <c r="B125" s="47">
        <v>3242</v>
      </c>
      <c r="C125" s="47">
        <v>1090</v>
      </c>
      <c r="D125" s="61" t="s">
        <v>269</v>
      </c>
      <c r="E125" s="5" t="s">
        <v>270</v>
      </c>
      <c r="F125" s="5" t="s">
        <v>204</v>
      </c>
      <c r="G125" s="49">
        <f t="shared" si="6"/>
        <v>3520000</v>
      </c>
      <c r="H125" s="50">
        <v>3520000</v>
      </c>
      <c r="I125" s="50">
        <f t="shared" si="8"/>
        <v>0</v>
      </c>
      <c r="J125" s="54"/>
      <c r="K125" s="50"/>
      <c r="L125" s="55"/>
    </row>
    <row r="126" spans="1:12" ht="96.75" hidden="1" customHeight="1" x14ac:dyDescent="0.2">
      <c r="A126" s="53" t="s">
        <v>262</v>
      </c>
      <c r="B126" s="47">
        <v>3180</v>
      </c>
      <c r="C126" s="57">
        <v>1060</v>
      </c>
      <c r="D126" s="61" t="s">
        <v>263</v>
      </c>
      <c r="E126" s="5"/>
      <c r="F126" s="5"/>
      <c r="G126" s="49">
        <f t="shared" si="6"/>
        <v>1670400</v>
      </c>
      <c r="H126" s="50">
        <v>1670400</v>
      </c>
      <c r="I126" s="50">
        <f t="shared" si="8"/>
        <v>0</v>
      </c>
      <c r="J126" s="54"/>
      <c r="K126" s="50"/>
      <c r="L126" s="55"/>
    </row>
    <row r="127" spans="1:12" ht="64.900000000000006" customHeight="1" x14ac:dyDescent="0.2">
      <c r="A127" s="53" t="s">
        <v>271</v>
      </c>
      <c r="B127" s="47">
        <v>3104</v>
      </c>
      <c r="C127" s="47">
        <v>1020</v>
      </c>
      <c r="D127" s="61" t="s">
        <v>272</v>
      </c>
      <c r="E127" s="61" t="s">
        <v>273</v>
      </c>
      <c r="F127" s="61" t="s">
        <v>274</v>
      </c>
      <c r="G127" s="49">
        <f t="shared" si="6"/>
        <v>1036600</v>
      </c>
      <c r="H127" s="50">
        <f>756600+280000</f>
        <v>1036600</v>
      </c>
      <c r="I127" s="50">
        <f t="shared" si="8"/>
        <v>0</v>
      </c>
      <c r="J127" s="54"/>
      <c r="K127" s="50"/>
      <c r="L127" s="55">
        <v>1</v>
      </c>
    </row>
    <row r="128" spans="1:12" ht="65.25" hidden="1" customHeight="1" x14ac:dyDescent="0.2">
      <c r="A128" s="53" t="s">
        <v>268</v>
      </c>
      <c r="B128" s="47">
        <v>3242</v>
      </c>
      <c r="C128" s="47">
        <v>1090</v>
      </c>
      <c r="D128" s="61" t="s">
        <v>269</v>
      </c>
      <c r="E128" s="61" t="s">
        <v>275</v>
      </c>
      <c r="F128" s="61" t="s">
        <v>276</v>
      </c>
      <c r="G128" s="49">
        <f t="shared" si="6"/>
        <v>1700000</v>
      </c>
      <c r="H128" s="50">
        <v>1700000</v>
      </c>
      <c r="I128" s="50">
        <f t="shared" si="8"/>
        <v>0</v>
      </c>
      <c r="J128" s="54"/>
      <c r="K128" s="50"/>
      <c r="L128" s="55"/>
    </row>
    <row r="129" spans="1:14" ht="51" hidden="1" customHeight="1" x14ac:dyDescent="0.2">
      <c r="A129" s="53" t="s">
        <v>277</v>
      </c>
      <c r="B129" s="47">
        <v>6082</v>
      </c>
      <c r="C129" s="57" t="s">
        <v>278</v>
      </c>
      <c r="D129" s="61" t="s">
        <v>279</v>
      </c>
      <c r="E129" s="61" t="s">
        <v>280</v>
      </c>
      <c r="F129" s="61" t="s">
        <v>281</v>
      </c>
      <c r="G129" s="49">
        <f t="shared" si="6"/>
        <v>4000000</v>
      </c>
      <c r="H129" s="50"/>
      <c r="I129" s="50">
        <f t="shared" si="8"/>
        <v>4000000</v>
      </c>
      <c r="J129" s="54"/>
      <c r="K129" s="50">
        <v>4000000</v>
      </c>
      <c r="L129" s="55"/>
    </row>
    <row r="130" spans="1:14" ht="59.25" hidden="1" customHeight="1" x14ac:dyDescent="0.2">
      <c r="A130" s="53" t="s">
        <v>282</v>
      </c>
      <c r="B130" s="47">
        <v>7693</v>
      </c>
      <c r="C130" s="57" t="s">
        <v>53</v>
      </c>
      <c r="D130" s="61" t="s">
        <v>283</v>
      </c>
      <c r="E130" s="61" t="s">
        <v>284</v>
      </c>
      <c r="F130" s="61" t="s">
        <v>285</v>
      </c>
      <c r="G130" s="49">
        <f t="shared" si="6"/>
        <v>10000</v>
      </c>
      <c r="H130" s="50">
        <v>10000</v>
      </c>
      <c r="I130" s="50">
        <f t="shared" si="8"/>
        <v>0</v>
      </c>
      <c r="J130" s="54"/>
      <c r="K130" s="50"/>
      <c r="L130" s="55"/>
    </row>
    <row r="131" spans="1:14" ht="24" hidden="1" customHeight="1" x14ac:dyDescent="0.2">
      <c r="A131" s="53"/>
      <c r="B131" s="47"/>
      <c r="C131" s="57"/>
      <c r="D131" s="61"/>
      <c r="E131" s="61"/>
      <c r="F131" s="61"/>
      <c r="G131" s="49"/>
      <c r="H131" s="50"/>
      <c r="I131" s="50"/>
      <c r="J131" s="54"/>
      <c r="K131" s="50"/>
      <c r="L131" s="55"/>
    </row>
    <row r="132" spans="1:14" ht="39.75" hidden="1" customHeight="1" x14ac:dyDescent="0.2">
      <c r="A132" s="88" t="s">
        <v>286</v>
      </c>
      <c r="B132" s="96"/>
      <c r="C132" s="96"/>
      <c r="D132" s="90" t="s">
        <v>287</v>
      </c>
      <c r="E132" s="90"/>
      <c r="F132" s="97"/>
      <c r="G132" s="92">
        <f t="shared" ref="G132:G140" si="9">H132+I132</f>
        <v>4450000</v>
      </c>
      <c r="H132" s="92">
        <f>H133</f>
        <v>4450000</v>
      </c>
      <c r="I132" s="92">
        <f>I133</f>
        <v>0</v>
      </c>
      <c r="J132" s="92">
        <f>J133</f>
        <v>0</v>
      </c>
      <c r="K132" s="92">
        <f>K133</f>
        <v>0</v>
      </c>
      <c r="L132" s="55"/>
    </row>
    <row r="133" spans="1:14" ht="41.1" hidden="1" customHeight="1" x14ac:dyDescent="0.2">
      <c r="A133" s="88" t="s">
        <v>288</v>
      </c>
      <c r="B133" s="96"/>
      <c r="C133" s="96"/>
      <c r="D133" s="90" t="s">
        <v>287</v>
      </c>
      <c r="E133" s="97"/>
      <c r="F133" s="97"/>
      <c r="G133" s="92">
        <f t="shared" si="9"/>
        <v>4450000</v>
      </c>
      <c r="H133" s="92">
        <f>SUM(H134:H140)</f>
        <v>4450000</v>
      </c>
      <c r="I133" s="92">
        <f>SUM(I135:I140)</f>
        <v>0</v>
      </c>
      <c r="J133" s="92">
        <f>SUM(J135:J139)</f>
        <v>0</v>
      </c>
      <c r="K133" s="92">
        <f>SUM(K135:K140)</f>
        <v>0</v>
      </c>
      <c r="L133" s="55"/>
    </row>
    <row r="134" spans="1:14" ht="63.6" hidden="1" customHeight="1" x14ac:dyDescent="0.2">
      <c r="A134" s="98" t="s">
        <v>289</v>
      </c>
      <c r="B134" s="57" t="s">
        <v>290</v>
      </c>
      <c r="C134" s="57" t="s">
        <v>291</v>
      </c>
      <c r="D134" s="61" t="s">
        <v>267</v>
      </c>
      <c r="E134" s="48" t="s">
        <v>292</v>
      </c>
      <c r="F134" s="48" t="s">
        <v>293</v>
      </c>
      <c r="G134" s="49">
        <f t="shared" si="9"/>
        <v>300000</v>
      </c>
      <c r="H134" s="50">
        <v>300000</v>
      </c>
      <c r="I134" s="50">
        <f t="shared" ref="I134:I140" si="10">J134+K134</f>
        <v>0</v>
      </c>
      <c r="J134" s="49"/>
      <c r="K134" s="49"/>
      <c r="L134" s="55"/>
    </row>
    <row r="135" spans="1:14" ht="47.25" hidden="1" customHeight="1" x14ac:dyDescent="0.2">
      <c r="A135" s="1" t="s">
        <v>294</v>
      </c>
      <c r="B135" s="5" t="s">
        <v>295</v>
      </c>
      <c r="C135" s="3" t="s">
        <v>296</v>
      </c>
      <c r="D135" s="7" t="s">
        <v>297</v>
      </c>
      <c r="E135" s="48" t="s">
        <v>33</v>
      </c>
      <c r="F135" s="48" t="s">
        <v>34</v>
      </c>
      <c r="G135" s="49">
        <f t="shared" si="9"/>
        <v>120000</v>
      </c>
      <c r="H135" s="50">
        <v>120000</v>
      </c>
      <c r="I135" s="50">
        <f t="shared" si="10"/>
        <v>0</v>
      </c>
      <c r="J135" s="54"/>
      <c r="K135" s="50"/>
      <c r="L135" s="55"/>
    </row>
    <row r="136" spans="1:14" ht="64.5" hidden="1" customHeight="1" x14ac:dyDescent="0.2">
      <c r="A136" s="1"/>
      <c r="B136" s="5"/>
      <c r="C136" s="3"/>
      <c r="D136" s="7"/>
      <c r="E136" s="48" t="s">
        <v>292</v>
      </c>
      <c r="F136" s="48" t="s">
        <v>293</v>
      </c>
      <c r="G136" s="49">
        <f t="shared" si="9"/>
        <v>1060000</v>
      </c>
      <c r="H136" s="50">
        <v>1060000</v>
      </c>
      <c r="I136" s="50">
        <f t="shared" si="10"/>
        <v>0</v>
      </c>
      <c r="J136" s="54"/>
      <c r="K136" s="50"/>
      <c r="L136" s="55"/>
    </row>
    <row r="137" spans="1:14" ht="64.5" hidden="1" customHeight="1" x14ac:dyDescent="0.2">
      <c r="A137" s="1"/>
      <c r="B137" s="5"/>
      <c r="C137" s="3"/>
      <c r="D137" s="7"/>
      <c r="E137" s="48" t="s">
        <v>298</v>
      </c>
      <c r="F137" s="48" t="s">
        <v>299</v>
      </c>
      <c r="G137" s="49">
        <f t="shared" si="9"/>
        <v>1100000</v>
      </c>
      <c r="H137" s="50">
        <v>1100000</v>
      </c>
      <c r="I137" s="50">
        <f t="shared" si="10"/>
        <v>0</v>
      </c>
      <c r="J137" s="54"/>
      <c r="K137" s="50"/>
      <c r="L137" s="55"/>
    </row>
    <row r="138" spans="1:14" ht="57" hidden="1" customHeight="1" x14ac:dyDescent="0.2">
      <c r="A138" s="1"/>
      <c r="B138" s="5"/>
      <c r="C138" s="3"/>
      <c r="D138" s="7"/>
      <c r="E138" s="99" t="s">
        <v>300</v>
      </c>
      <c r="F138" s="48" t="s">
        <v>301</v>
      </c>
      <c r="G138" s="49">
        <f t="shared" si="9"/>
        <v>1400000</v>
      </c>
      <c r="H138" s="50">
        <v>1400000</v>
      </c>
      <c r="I138" s="50">
        <f t="shared" si="10"/>
        <v>0</v>
      </c>
      <c r="J138" s="54"/>
      <c r="K138" s="50"/>
      <c r="L138" s="55"/>
    </row>
    <row r="139" spans="1:14" ht="107.25" hidden="1" customHeight="1" x14ac:dyDescent="0.2">
      <c r="A139" s="1"/>
      <c r="B139" s="5"/>
      <c r="C139" s="3"/>
      <c r="D139" s="7"/>
      <c r="E139" s="61" t="s">
        <v>270</v>
      </c>
      <c r="F139" s="48" t="s">
        <v>204</v>
      </c>
      <c r="G139" s="49">
        <f t="shared" si="9"/>
        <v>120000</v>
      </c>
      <c r="H139" s="50">
        <v>120000</v>
      </c>
      <c r="I139" s="50">
        <f t="shared" si="10"/>
        <v>0</v>
      </c>
      <c r="J139" s="54"/>
      <c r="K139" s="50"/>
      <c r="L139" s="55"/>
    </row>
    <row r="140" spans="1:14" ht="99.75" hidden="1" customHeight="1" x14ac:dyDescent="0.2">
      <c r="A140" s="1"/>
      <c r="B140" s="5"/>
      <c r="C140" s="3"/>
      <c r="D140" s="7"/>
      <c r="E140" s="100" t="s">
        <v>302</v>
      </c>
      <c r="F140" s="101" t="s">
        <v>137</v>
      </c>
      <c r="G140" s="49">
        <f t="shared" si="9"/>
        <v>350000</v>
      </c>
      <c r="H140" s="50">
        <v>350000</v>
      </c>
      <c r="I140" s="50">
        <f t="shared" si="10"/>
        <v>0</v>
      </c>
      <c r="J140" s="54"/>
      <c r="K140" s="50"/>
      <c r="L140" s="55"/>
    </row>
    <row r="141" spans="1:14" ht="28.5" customHeight="1" x14ac:dyDescent="0.2">
      <c r="A141" s="102">
        <v>1004000</v>
      </c>
      <c r="B141" s="72"/>
      <c r="C141" s="72"/>
      <c r="D141" s="73" t="s">
        <v>303</v>
      </c>
      <c r="E141" s="39"/>
      <c r="F141" s="39"/>
      <c r="G141" s="75">
        <f>G142</f>
        <v>18306430</v>
      </c>
      <c r="H141" s="75">
        <f>H142</f>
        <v>16395730</v>
      </c>
      <c r="I141" s="75">
        <f>I142</f>
        <v>1910700</v>
      </c>
      <c r="J141" s="75">
        <f>J142</f>
        <v>1365600</v>
      </c>
      <c r="K141" s="75">
        <f>K142</f>
        <v>545100</v>
      </c>
      <c r="L141" s="55">
        <v>1</v>
      </c>
    </row>
    <row r="142" spans="1:14" ht="28.5" customHeight="1" x14ac:dyDescent="0.2">
      <c r="A142" s="102">
        <v>1014000</v>
      </c>
      <c r="B142" s="72"/>
      <c r="C142" s="72"/>
      <c r="D142" s="73" t="s">
        <v>303</v>
      </c>
      <c r="E142" s="39"/>
      <c r="F142" s="39"/>
      <c r="G142" s="75">
        <f t="shared" ref="G142:G153" si="11">H142+I142</f>
        <v>18306430</v>
      </c>
      <c r="H142" s="42">
        <f>SUM(H143:H153)</f>
        <v>16395730</v>
      </c>
      <c r="I142" s="42">
        <f>SUM(I143:I152)</f>
        <v>1910700</v>
      </c>
      <c r="J142" s="42">
        <f>SUM(J143:J152)</f>
        <v>1365600</v>
      </c>
      <c r="K142" s="42">
        <f>SUM(K143:K152)</f>
        <v>545100</v>
      </c>
      <c r="L142" s="55">
        <v>1</v>
      </c>
    </row>
    <row r="143" spans="1:14" ht="55.5" hidden="1" customHeight="1" x14ac:dyDescent="0.2">
      <c r="A143" s="103">
        <v>1010160</v>
      </c>
      <c r="B143" s="104" t="s">
        <v>304</v>
      </c>
      <c r="C143" s="104" t="s">
        <v>305</v>
      </c>
      <c r="D143" s="48" t="s">
        <v>306</v>
      </c>
      <c r="E143" s="4" t="s">
        <v>43</v>
      </c>
      <c r="F143" s="6" t="s">
        <v>307</v>
      </c>
      <c r="G143" s="49">
        <f t="shared" si="11"/>
        <v>0</v>
      </c>
      <c r="H143" s="94"/>
      <c r="I143" s="50">
        <f t="shared" ref="I143:I153" si="12">J143+K143</f>
        <v>0</v>
      </c>
      <c r="J143" s="42"/>
      <c r="K143" s="105"/>
      <c r="L143" s="55"/>
      <c r="N143" s="79"/>
    </row>
    <row r="144" spans="1:14" ht="51.75" hidden="1" customHeight="1" x14ac:dyDescent="0.2">
      <c r="A144" s="56" t="s">
        <v>308</v>
      </c>
      <c r="B144" s="57" t="s">
        <v>309</v>
      </c>
      <c r="C144" s="57" t="s">
        <v>310</v>
      </c>
      <c r="D144" s="48" t="s">
        <v>311</v>
      </c>
      <c r="E144" s="4"/>
      <c r="F144" s="6"/>
      <c r="G144" s="49">
        <f t="shared" si="11"/>
        <v>792700</v>
      </c>
      <c r="H144" s="50">
        <v>597700</v>
      </c>
      <c r="I144" s="50">
        <f t="shared" si="12"/>
        <v>195000</v>
      </c>
      <c r="J144" s="106"/>
      <c r="K144" s="50">
        <v>195000</v>
      </c>
      <c r="L144" s="55"/>
    </row>
    <row r="145" spans="1:14" ht="50.25" hidden="1" customHeight="1" x14ac:dyDescent="0.2">
      <c r="A145" s="56" t="s">
        <v>312</v>
      </c>
      <c r="B145" s="57" t="s">
        <v>313</v>
      </c>
      <c r="C145" s="57" t="s">
        <v>314</v>
      </c>
      <c r="D145" s="48" t="s">
        <v>315</v>
      </c>
      <c r="E145" s="4"/>
      <c r="F145" s="6"/>
      <c r="G145" s="49">
        <f t="shared" si="11"/>
        <v>1082230</v>
      </c>
      <c r="H145" s="50">
        <v>878030</v>
      </c>
      <c r="I145" s="50">
        <f t="shared" si="12"/>
        <v>204200</v>
      </c>
      <c r="J145" s="107">
        <v>204200</v>
      </c>
      <c r="K145" s="50"/>
      <c r="L145" s="55"/>
    </row>
    <row r="146" spans="1:14" ht="71.25" hidden="1" customHeight="1" x14ac:dyDescent="0.2">
      <c r="A146" s="56" t="s">
        <v>316</v>
      </c>
      <c r="B146" s="57" t="s">
        <v>317</v>
      </c>
      <c r="C146" s="57" t="s">
        <v>318</v>
      </c>
      <c r="D146" s="48" t="s">
        <v>319</v>
      </c>
      <c r="E146" s="4"/>
      <c r="F146" s="6"/>
      <c r="G146" s="49">
        <f t="shared" si="11"/>
        <v>2320300</v>
      </c>
      <c r="H146" s="50">
        <v>808800</v>
      </c>
      <c r="I146" s="50">
        <f t="shared" si="12"/>
        <v>1511500</v>
      </c>
      <c r="J146" s="107">
        <v>1161400</v>
      </c>
      <c r="K146" s="50">
        <v>350100</v>
      </c>
      <c r="L146" s="55"/>
    </row>
    <row r="147" spans="1:14" ht="69.75" customHeight="1" x14ac:dyDescent="0.2">
      <c r="A147" s="56" t="s">
        <v>320</v>
      </c>
      <c r="B147" s="57" t="s">
        <v>36</v>
      </c>
      <c r="C147" s="57" t="s">
        <v>37</v>
      </c>
      <c r="D147" s="48" t="s">
        <v>321</v>
      </c>
      <c r="E147" s="4"/>
      <c r="F147" s="6"/>
      <c r="G147" s="49">
        <f t="shared" si="11"/>
        <v>2238200</v>
      </c>
      <c r="H147" s="50">
        <v>2238200</v>
      </c>
      <c r="I147" s="50">
        <f t="shared" si="12"/>
        <v>0</v>
      </c>
      <c r="J147" s="108"/>
      <c r="K147" s="50"/>
      <c r="L147" s="55">
        <v>1</v>
      </c>
    </row>
    <row r="148" spans="1:14" ht="52.35" hidden="1" customHeight="1" x14ac:dyDescent="0.2">
      <c r="A148" s="56" t="s">
        <v>322</v>
      </c>
      <c r="B148" s="57" t="s">
        <v>323</v>
      </c>
      <c r="C148" s="57" t="s">
        <v>37</v>
      </c>
      <c r="D148" s="48" t="s">
        <v>324</v>
      </c>
      <c r="E148" s="48" t="s">
        <v>325</v>
      </c>
      <c r="F148" s="61" t="s">
        <v>326</v>
      </c>
      <c r="G148" s="49">
        <f t="shared" si="11"/>
        <v>11798000</v>
      </c>
      <c r="H148" s="50">
        <v>11798000</v>
      </c>
      <c r="I148" s="50">
        <f t="shared" si="12"/>
        <v>0</v>
      </c>
      <c r="J148" s="106"/>
      <c r="K148" s="50"/>
      <c r="L148" s="55"/>
    </row>
    <row r="149" spans="1:14" ht="37.35" hidden="1" customHeight="1" x14ac:dyDescent="0.2">
      <c r="A149" s="56" t="s">
        <v>308</v>
      </c>
      <c r="B149" s="57" t="s">
        <v>309</v>
      </c>
      <c r="C149" s="57" t="s">
        <v>310</v>
      </c>
      <c r="D149" s="48" t="s">
        <v>311</v>
      </c>
      <c r="E149" s="7" t="s">
        <v>327</v>
      </c>
      <c r="F149" s="5" t="s">
        <v>328</v>
      </c>
      <c r="G149" s="49">
        <f t="shared" si="11"/>
        <v>0</v>
      </c>
      <c r="H149" s="50"/>
      <c r="I149" s="50">
        <f t="shared" si="12"/>
        <v>0</v>
      </c>
      <c r="J149" s="54"/>
      <c r="K149" s="50"/>
      <c r="L149" s="70"/>
    </row>
    <row r="150" spans="1:14" ht="52.35" hidden="1" customHeight="1" x14ac:dyDescent="0.2">
      <c r="A150" s="56" t="s">
        <v>312</v>
      </c>
      <c r="B150" s="57" t="s">
        <v>313</v>
      </c>
      <c r="C150" s="57" t="s">
        <v>314</v>
      </c>
      <c r="D150" s="48" t="s">
        <v>315</v>
      </c>
      <c r="E150" s="7"/>
      <c r="F150" s="5"/>
      <c r="G150" s="49">
        <f t="shared" si="11"/>
        <v>15000</v>
      </c>
      <c r="H150" s="50">
        <v>15000</v>
      </c>
      <c r="I150" s="50">
        <f t="shared" si="12"/>
        <v>0</v>
      </c>
      <c r="J150" s="54"/>
      <c r="K150" s="50"/>
      <c r="L150" s="70"/>
    </row>
    <row r="151" spans="1:14" ht="52.35" hidden="1" customHeight="1" x14ac:dyDescent="0.2">
      <c r="A151" s="56" t="s">
        <v>329</v>
      </c>
      <c r="B151" s="57" t="s">
        <v>330</v>
      </c>
      <c r="C151" s="57" t="s">
        <v>318</v>
      </c>
      <c r="D151" s="48" t="s">
        <v>319</v>
      </c>
      <c r="E151" s="7"/>
      <c r="F151" s="5"/>
      <c r="G151" s="49">
        <f t="shared" si="11"/>
        <v>0</v>
      </c>
      <c r="H151" s="50"/>
      <c r="I151" s="50">
        <f t="shared" si="12"/>
        <v>0</v>
      </c>
      <c r="J151" s="54"/>
      <c r="K151" s="50"/>
      <c r="L151" s="70"/>
    </row>
    <row r="152" spans="1:14" ht="94.5" hidden="1" customHeight="1" x14ac:dyDescent="0.2">
      <c r="A152" s="56" t="s">
        <v>322</v>
      </c>
      <c r="B152" s="57" t="s">
        <v>323</v>
      </c>
      <c r="C152" s="57" t="s">
        <v>37</v>
      </c>
      <c r="D152" s="48" t="s">
        <v>324</v>
      </c>
      <c r="E152" s="7"/>
      <c r="F152" s="5"/>
      <c r="G152" s="49">
        <f t="shared" si="11"/>
        <v>60000</v>
      </c>
      <c r="H152" s="50">
        <v>60000</v>
      </c>
      <c r="I152" s="50">
        <f t="shared" si="12"/>
        <v>0</v>
      </c>
      <c r="J152" s="54"/>
      <c r="K152" s="50"/>
      <c r="L152" s="70"/>
    </row>
    <row r="153" spans="1:14" ht="76.5" hidden="1" customHeight="1" x14ac:dyDescent="0.2">
      <c r="A153" s="56" t="s">
        <v>320</v>
      </c>
      <c r="B153" s="57" t="s">
        <v>36</v>
      </c>
      <c r="C153" s="57" t="s">
        <v>37</v>
      </c>
      <c r="D153" s="48" t="s">
        <v>321</v>
      </c>
      <c r="E153" s="7"/>
      <c r="F153" s="7"/>
      <c r="G153" s="49">
        <f t="shared" si="11"/>
        <v>0</v>
      </c>
      <c r="H153" s="50"/>
      <c r="I153" s="50">
        <f t="shared" si="12"/>
        <v>0</v>
      </c>
      <c r="J153" s="54"/>
      <c r="K153" s="50"/>
      <c r="L153" s="70"/>
    </row>
    <row r="154" spans="1:14" ht="11.25" hidden="1" customHeight="1" x14ac:dyDescent="0.2">
      <c r="A154" s="56"/>
      <c r="B154" s="57"/>
      <c r="C154" s="57"/>
      <c r="D154" s="48"/>
      <c r="E154" s="69"/>
      <c r="F154" s="61"/>
      <c r="G154" s="49"/>
      <c r="H154" s="50"/>
      <c r="I154" s="50"/>
      <c r="J154" s="54"/>
      <c r="K154" s="50"/>
      <c r="L154" s="55"/>
    </row>
    <row r="155" spans="1:14" ht="27" customHeight="1" x14ac:dyDescent="0.2">
      <c r="A155" s="102">
        <v>1100000</v>
      </c>
      <c r="B155" s="109"/>
      <c r="C155" s="72"/>
      <c r="D155" s="73" t="s">
        <v>331</v>
      </c>
      <c r="E155" s="110"/>
      <c r="F155" s="110"/>
      <c r="G155" s="75">
        <f t="shared" ref="G155:G168" si="13">H155+I155</f>
        <v>35343000</v>
      </c>
      <c r="H155" s="75">
        <f>H156</f>
        <v>35032900</v>
      </c>
      <c r="I155" s="75">
        <f>I156</f>
        <v>310100</v>
      </c>
      <c r="J155" s="75">
        <f>J156</f>
        <v>0</v>
      </c>
      <c r="K155" s="75">
        <f>K156</f>
        <v>310100</v>
      </c>
      <c r="L155" s="55">
        <v>1</v>
      </c>
      <c r="M155" s="55"/>
    </row>
    <row r="156" spans="1:14" ht="28.5" customHeight="1" x14ac:dyDescent="0.2">
      <c r="A156" s="102">
        <v>1110000</v>
      </c>
      <c r="B156" s="109"/>
      <c r="C156" s="72"/>
      <c r="D156" s="73" t="s">
        <v>331</v>
      </c>
      <c r="E156" s="110"/>
      <c r="F156" s="110"/>
      <c r="G156" s="75">
        <f t="shared" si="13"/>
        <v>35343000</v>
      </c>
      <c r="H156" s="75">
        <f>SUM(H157:H168)</f>
        <v>35032900</v>
      </c>
      <c r="I156" s="75">
        <f>SUM(I157:I168)</f>
        <v>310100</v>
      </c>
      <c r="J156" s="75">
        <f>SUM(J157:J168)</f>
        <v>0</v>
      </c>
      <c r="K156" s="75">
        <f>SUM(K157:K168)</f>
        <v>310100</v>
      </c>
      <c r="L156" s="55">
        <v>1</v>
      </c>
      <c r="M156" s="55"/>
    </row>
    <row r="157" spans="1:14" ht="73.5" customHeight="1" x14ac:dyDescent="0.2">
      <c r="A157" s="1">
        <v>1113131</v>
      </c>
      <c r="B157" s="3" t="s">
        <v>332</v>
      </c>
      <c r="C157" s="3" t="s">
        <v>296</v>
      </c>
      <c r="D157" s="7" t="s">
        <v>333</v>
      </c>
      <c r="E157" s="48" t="s">
        <v>334</v>
      </c>
      <c r="F157" s="48" t="s">
        <v>335</v>
      </c>
      <c r="G157" s="49">
        <f t="shared" si="13"/>
        <v>100000</v>
      </c>
      <c r="H157" s="50">
        <f>1400000-500000-800000</f>
        <v>100000</v>
      </c>
      <c r="I157" s="50">
        <f t="shared" ref="I157:I168" si="14">J157+K157</f>
        <v>0</v>
      </c>
      <c r="J157" s="54"/>
      <c r="K157" s="50"/>
      <c r="L157" s="55">
        <v>1</v>
      </c>
      <c r="N157" s="79"/>
    </row>
    <row r="158" spans="1:14" ht="85.15" hidden="1" customHeight="1" x14ac:dyDescent="0.2">
      <c r="A158" s="1"/>
      <c r="B158" s="3"/>
      <c r="C158" s="3"/>
      <c r="D158" s="7"/>
      <c r="E158" s="100" t="s">
        <v>302</v>
      </c>
      <c r="F158" s="101" t="s">
        <v>137</v>
      </c>
      <c r="G158" s="49">
        <f t="shared" si="13"/>
        <v>150000</v>
      </c>
      <c r="H158" s="50">
        <v>150000</v>
      </c>
      <c r="I158" s="50">
        <f t="shared" si="14"/>
        <v>0</v>
      </c>
      <c r="J158" s="54"/>
      <c r="K158" s="50"/>
      <c r="L158" s="55"/>
      <c r="N158" s="79"/>
    </row>
    <row r="159" spans="1:14" ht="64.5" hidden="1" customHeight="1" x14ac:dyDescent="0.2">
      <c r="A159" s="1"/>
      <c r="B159" s="3"/>
      <c r="C159" s="3"/>
      <c r="D159" s="7"/>
      <c r="E159" s="48" t="s">
        <v>336</v>
      </c>
      <c r="F159" s="48" t="s">
        <v>337</v>
      </c>
      <c r="G159" s="49">
        <f t="shared" si="13"/>
        <v>1400000</v>
      </c>
      <c r="H159" s="50">
        <v>1400000</v>
      </c>
      <c r="I159" s="50">
        <f t="shared" si="14"/>
        <v>0</v>
      </c>
      <c r="J159" s="54"/>
      <c r="K159" s="50"/>
      <c r="L159" s="55"/>
    </row>
    <row r="160" spans="1:14" s="112" customFormat="1" ht="74.25" customHeight="1" x14ac:dyDescent="0.25">
      <c r="A160" s="53">
        <v>1115061</v>
      </c>
      <c r="B160" s="47" t="s">
        <v>338</v>
      </c>
      <c r="C160" s="47" t="s">
        <v>339</v>
      </c>
      <c r="D160" s="48" t="s">
        <v>340</v>
      </c>
      <c r="E160" s="7" t="s">
        <v>192</v>
      </c>
      <c r="F160" s="7" t="s">
        <v>193</v>
      </c>
      <c r="G160" s="49">
        <f t="shared" si="13"/>
        <v>6586500</v>
      </c>
      <c r="H160" s="50">
        <f>6912100-300000-215700</f>
        <v>6396400</v>
      </c>
      <c r="I160" s="50">
        <f t="shared" si="14"/>
        <v>190100</v>
      </c>
      <c r="J160" s="54"/>
      <c r="K160" s="50">
        <v>190100</v>
      </c>
      <c r="L160" s="111">
        <v>1</v>
      </c>
    </row>
    <row r="161" spans="1:12" s="112" customFormat="1" ht="55.5" customHeight="1" x14ac:dyDescent="0.25">
      <c r="A161" s="53">
        <v>1115062</v>
      </c>
      <c r="B161" s="47" t="s">
        <v>341</v>
      </c>
      <c r="C161" s="47" t="s">
        <v>339</v>
      </c>
      <c r="D161" s="48" t="s">
        <v>342</v>
      </c>
      <c r="E161" s="7"/>
      <c r="F161" s="7"/>
      <c r="G161" s="49">
        <f t="shared" si="13"/>
        <v>3300000</v>
      </c>
      <c r="H161" s="50">
        <f>5300000-2000000</f>
        <v>3300000</v>
      </c>
      <c r="I161" s="50">
        <f t="shared" si="14"/>
        <v>0</v>
      </c>
      <c r="J161" s="54"/>
      <c r="K161" s="50"/>
      <c r="L161" s="111">
        <v>1</v>
      </c>
    </row>
    <row r="162" spans="1:12" s="112" customFormat="1" ht="50.1" hidden="1" customHeight="1" x14ac:dyDescent="0.25">
      <c r="A162" s="80" t="s">
        <v>343</v>
      </c>
      <c r="B162" s="61">
        <v>5031</v>
      </c>
      <c r="C162" s="57" t="s">
        <v>190</v>
      </c>
      <c r="D162" s="61" t="s">
        <v>191</v>
      </c>
      <c r="E162" s="7"/>
      <c r="F162" s="7"/>
      <c r="G162" s="49">
        <f t="shared" si="13"/>
        <v>22961500</v>
      </c>
      <c r="H162" s="50">
        <f>21441500+1400000</f>
        <v>22841500</v>
      </c>
      <c r="I162" s="50">
        <f t="shared" si="14"/>
        <v>120000</v>
      </c>
      <c r="J162" s="54"/>
      <c r="K162" s="50">
        <v>120000</v>
      </c>
      <c r="L162" s="111"/>
    </row>
    <row r="163" spans="1:12" s="112" customFormat="1" ht="53.25" hidden="1" customHeight="1" x14ac:dyDescent="0.25">
      <c r="A163" s="53">
        <v>1117325</v>
      </c>
      <c r="B163" s="47">
        <v>7325</v>
      </c>
      <c r="C163" s="57" t="s">
        <v>61</v>
      </c>
      <c r="D163" s="48" t="s">
        <v>344</v>
      </c>
      <c r="E163" s="7"/>
      <c r="F163" s="7"/>
      <c r="G163" s="49">
        <f t="shared" si="13"/>
        <v>0</v>
      </c>
      <c r="H163" s="50"/>
      <c r="I163" s="50">
        <f t="shared" si="14"/>
        <v>0</v>
      </c>
      <c r="J163" s="54"/>
      <c r="K163" s="50"/>
      <c r="L163" s="111"/>
    </row>
    <row r="164" spans="1:12" s="112" customFormat="1" ht="79.5" hidden="1" customHeight="1" x14ac:dyDescent="0.25">
      <c r="A164" s="53">
        <v>1113131</v>
      </c>
      <c r="B164" s="47">
        <v>3131</v>
      </c>
      <c r="C164" s="57" t="s">
        <v>345</v>
      </c>
      <c r="D164" s="48" t="s">
        <v>333</v>
      </c>
      <c r="E164" s="5" t="s">
        <v>327</v>
      </c>
      <c r="F164" s="5" t="s">
        <v>328</v>
      </c>
      <c r="G164" s="49">
        <f t="shared" si="13"/>
        <v>210000</v>
      </c>
      <c r="H164" s="50">
        <f>10000+200000</f>
        <v>210000</v>
      </c>
      <c r="I164" s="50">
        <f t="shared" si="14"/>
        <v>0</v>
      </c>
      <c r="J164" s="54"/>
      <c r="K164" s="50"/>
      <c r="L164" s="113"/>
    </row>
    <row r="165" spans="1:12" s="112" customFormat="1" ht="68.099999999999994" hidden="1" customHeight="1" x14ac:dyDescent="0.25">
      <c r="A165" s="53">
        <v>1115061</v>
      </c>
      <c r="B165" s="47" t="s">
        <v>338</v>
      </c>
      <c r="C165" s="47" t="s">
        <v>339</v>
      </c>
      <c r="D165" s="114" t="s">
        <v>340</v>
      </c>
      <c r="E165" s="5"/>
      <c r="F165" s="5"/>
      <c r="G165" s="49">
        <f t="shared" si="13"/>
        <v>0</v>
      </c>
      <c r="H165" s="65"/>
      <c r="I165" s="50">
        <f t="shared" si="14"/>
        <v>0</v>
      </c>
      <c r="J165" s="54"/>
      <c r="K165" s="50"/>
      <c r="L165" s="113"/>
    </row>
    <row r="166" spans="1:12" s="112" customFormat="1" ht="78.75" hidden="1" customHeight="1" x14ac:dyDescent="0.25">
      <c r="A166" s="53">
        <v>1115062</v>
      </c>
      <c r="B166" s="47" t="s">
        <v>341</v>
      </c>
      <c r="C166" s="47" t="s">
        <v>339</v>
      </c>
      <c r="D166" s="114" t="s">
        <v>342</v>
      </c>
      <c r="E166" s="5"/>
      <c r="F166" s="5"/>
      <c r="G166" s="49">
        <f t="shared" si="13"/>
        <v>150000</v>
      </c>
      <c r="H166" s="65">
        <f>60000+90000</f>
        <v>150000</v>
      </c>
      <c r="I166" s="50">
        <f t="shared" si="14"/>
        <v>0</v>
      </c>
      <c r="J166" s="54"/>
      <c r="K166" s="50"/>
      <c r="L166" s="113"/>
    </row>
    <row r="167" spans="1:12" s="112" customFormat="1" ht="57.75" hidden="1" customHeight="1" x14ac:dyDescent="0.25">
      <c r="A167" s="53">
        <v>11117325</v>
      </c>
      <c r="B167" s="47">
        <v>7325</v>
      </c>
      <c r="C167" s="57" t="s">
        <v>61</v>
      </c>
      <c r="D167" s="48" t="s">
        <v>346</v>
      </c>
      <c r="E167" s="5"/>
      <c r="F167" s="5"/>
      <c r="G167" s="49">
        <f t="shared" si="13"/>
        <v>0</v>
      </c>
      <c r="H167" s="65"/>
      <c r="I167" s="50">
        <f t="shared" si="14"/>
        <v>0</v>
      </c>
      <c r="J167" s="54"/>
      <c r="K167" s="50"/>
      <c r="L167" s="113"/>
    </row>
    <row r="168" spans="1:12" ht="60" hidden="1" customHeight="1" x14ac:dyDescent="0.2">
      <c r="A168" s="53">
        <v>1117693</v>
      </c>
      <c r="B168" s="47">
        <v>7693</v>
      </c>
      <c r="C168" s="57" t="s">
        <v>53</v>
      </c>
      <c r="D168" s="61" t="s">
        <v>144</v>
      </c>
      <c r="E168" s="69" t="s">
        <v>347</v>
      </c>
      <c r="F168" s="61" t="s">
        <v>348</v>
      </c>
      <c r="G168" s="49">
        <f t="shared" si="13"/>
        <v>485000</v>
      </c>
      <c r="H168" s="65">
        <v>485000</v>
      </c>
      <c r="I168" s="50">
        <f t="shared" si="14"/>
        <v>0</v>
      </c>
      <c r="J168" s="54"/>
      <c r="K168" s="50"/>
      <c r="L168" s="55"/>
    </row>
    <row r="169" spans="1:12" ht="26.25" hidden="1" customHeight="1" x14ac:dyDescent="0.2">
      <c r="A169" s="53"/>
      <c r="B169" s="47"/>
      <c r="C169" s="57"/>
      <c r="D169" s="61"/>
      <c r="E169" s="69"/>
      <c r="F169" s="61"/>
      <c r="G169" s="49"/>
      <c r="H169" s="65"/>
      <c r="I169" s="50"/>
      <c r="J169" s="54"/>
      <c r="K169" s="50"/>
      <c r="L169" s="55"/>
    </row>
    <row r="170" spans="1:12" ht="27" customHeight="1" x14ac:dyDescent="0.2">
      <c r="A170" s="102">
        <v>1200000</v>
      </c>
      <c r="B170" s="72"/>
      <c r="C170" s="72"/>
      <c r="D170" s="73" t="s">
        <v>349</v>
      </c>
      <c r="E170" s="73"/>
      <c r="F170" s="73"/>
      <c r="G170" s="75">
        <f t="shared" ref="G170:G201" si="15">H170+I170</f>
        <v>586804756</v>
      </c>
      <c r="H170" s="42">
        <f>H171</f>
        <v>320376200</v>
      </c>
      <c r="I170" s="42">
        <f>I171</f>
        <v>266428556</v>
      </c>
      <c r="J170" s="42">
        <f>J171</f>
        <v>4496180</v>
      </c>
      <c r="K170" s="42">
        <f>K171</f>
        <v>257436196</v>
      </c>
      <c r="L170" s="55">
        <v>1</v>
      </c>
    </row>
    <row r="171" spans="1:12" ht="27" customHeight="1" x14ac:dyDescent="0.2">
      <c r="A171" s="102">
        <v>1210000</v>
      </c>
      <c r="B171" s="72"/>
      <c r="C171" s="72"/>
      <c r="D171" s="73" t="s">
        <v>349</v>
      </c>
      <c r="E171" s="73"/>
      <c r="F171" s="73"/>
      <c r="G171" s="75">
        <f t="shared" si="15"/>
        <v>586804756</v>
      </c>
      <c r="H171" s="75">
        <f>SUM(H172:H220)</f>
        <v>320376200</v>
      </c>
      <c r="I171" s="75">
        <f>SUM(I172:I220)</f>
        <v>266428556</v>
      </c>
      <c r="J171" s="75">
        <f>SUM(J172:J220)</f>
        <v>4496180</v>
      </c>
      <c r="K171" s="75">
        <f>SUM(K172:K220)</f>
        <v>257436196</v>
      </c>
      <c r="L171" s="55">
        <v>1</v>
      </c>
    </row>
    <row r="172" spans="1:12" ht="48" hidden="1" customHeight="1" x14ac:dyDescent="0.2">
      <c r="A172" s="57" t="s">
        <v>350</v>
      </c>
      <c r="B172" s="61">
        <v>6011</v>
      </c>
      <c r="C172" s="57" t="s">
        <v>278</v>
      </c>
      <c r="D172" s="61" t="s">
        <v>351</v>
      </c>
      <c r="E172" s="7" t="s">
        <v>352</v>
      </c>
      <c r="F172" s="7" t="s">
        <v>353</v>
      </c>
      <c r="G172" s="49">
        <f t="shared" si="15"/>
        <v>3650000</v>
      </c>
      <c r="H172" s="50"/>
      <c r="I172" s="50">
        <f t="shared" ref="I172:I201" si="16">J172+K172</f>
        <v>3650000</v>
      </c>
      <c r="J172" s="54"/>
      <c r="K172" s="50">
        <v>3650000</v>
      </c>
      <c r="L172" s="55"/>
    </row>
    <row r="173" spans="1:12" ht="52.5" hidden="1" customHeight="1" x14ac:dyDescent="0.2">
      <c r="A173" s="57" t="s">
        <v>354</v>
      </c>
      <c r="B173" s="61">
        <v>6015</v>
      </c>
      <c r="C173" s="57" t="s">
        <v>48</v>
      </c>
      <c r="D173" s="61" t="s">
        <v>355</v>
      </c>
      <c r="E173" s="7"/>
      <c r="F173" s="7"/>
      <c r="G173" s="49">
        <f t="shared" si="15"/>
        <v>7250000</v>
      </c>
      <c r="H173" s="50"/>
      <c r="I173" s="50">
        <f t="shared" si="16"/>
        <v>7250000</v>
      </c>
      <c r="J173" s="51"/>
      <c r="K173" s="50">
        <v>7250000</v>
      </c>
      <c r="L173" s="55"/>
    </row>
    <row r="174" spans="1:12" ht="50.85" hidden="1" customHeight="1" x14ac:dyDescent="0.2">
      <c r="A174" s="57" t="s">
        <v>356</v>
      </c>
      <c r="B174" s="53">
        <v>6090</v>
      </c>
      <c r="C174" s="56" t="s">
        <v>357</v>
      </c>
      <c r="D174" s="61" t="s">
        <v>358</v>
      </c>
      <c r="E174" s="7"/>
      <c r="F174" s="7"/>
      <c r="G174" s="49">
        <f t="shared" si="15"/>
        <v>50000</v>
      </c>
      <c r="H174" s="50">
        <v>50000</v>
      </c>
      <c r="I174" s="50">
        <f t="shared" si="16"/>
        <v>0</v>
      </c>
      <c r="J174" s="54"/>
      <c r="K174" s="50">
        <v>0</v>
      </c>
      <c r="L174" s="55"/>
    </row>
    <row r="175" spans="1:12" ht="50.85" hidden="1" customHeight="1" x14ac:dyDescent="0.2">
      <c r="A175" s="57" t="s">
        <v>359</v>
      </c>
      <c r="B175" s="61">
        <v>6020</v>
      </c>
      <c r="C175" s="57" t="s">
        <v>48</v>
      </c>
      <c r="D175" s="61" t="s">
        <v>360</v>
      </c>
      <c r="E175" s="150" t="s">
        <v>361</v>
      </c>
      <c r="F175" s="7" t="s">
        <v>362</v>
      </c>
      <c r="G175" s="49">
        <f t="shared" si="15"/>
        <v>0</v>
      </c>
      <c r="H175" s="50"/>
      <c r="I175" s="50">
        <f t="shared" si="16"/>
        <v>0</v>
      </c>
      <c r="J175" s="54"/>
      <c r="K175" s="50"/>
      <c r="L175" s="55"/>
    </row>
    <row r="176" spans="1:12" ht="42.75" hidden="1" customHeight="1" x14ac:dyDescent="0.2">
      <c r="A176" s="61">
        <v>1216030</v>
      </c>
      <c r="B176" s="47">
        <v>6030</v>
      </c>
      <c r="C176" s="57" t="s">
        <v>363</v>
      </c>
      <c r="D176" s="61" t="s">
        <v>364</v>
      </c>
      <c r="E176" s="150"/>
      <c r="F176" s="150"/>
      <c r="G176" s="49">
        <f t="shared" si="15"/>
        <v>69421200</v>
      </c>
      <c r="H176" s="50">
        <v>68925500</v>
      </c>
      <c r="I176" s="50">
        <f t="shared" si="16"/>
        <v>495700</v>
      </c>
      <c r="J176" s="51"/>
      <c r="K176" s="50">
        <v>495700</v>
      </c>
      <c r="L176" s="55"/>
    </row>
    <row r="177" spans="1:12" ht="42.75" hidden="1" customHeight="1" x14ac:dyDescent="0.2">
      <c r="A177" s="57" t="s">
        <v>356</v>
      </c>
      <c r="B177" s="53">
        <v>6090</v>
      </c>
      <c r="C177" s="56" t="s">
        <v>357</v>
      </c>
      <c r="D177" s="61" t="s">
        <v>358</v>
      </c>
      <c r="E177" s="150"/>
      <c r="F177" s="150"/>
      <c r="G177" s="49">
        <f t="shared" si="15"/>
        <v>0</v>
      </c>
      <c r="H177" s="50"/>
      <c r="I177" s="50">
        <f t="shared" si="16"/>
        <v>0</v>
      </c>
      <c r="J177" s="51"/>
      <c r="K177" s="50"/>
      <c r="L177" s="55"/>
    </row>
    <row r="178" spans="1:12" ht="52.5" hidden="1" customHeight="1" x14ac:dyDescent="0.2">
      <c r="A178" s="57" t="s">
        <v>365</v>
      </c>
      <c r="B178" s="61">
        <v>7310</v>
      </c>
      <c r="C178" s="57" t="s">
        <v>61</v>
      </c>
      <c r="D178" s="61" t="s">
        <v>366</v>
      </c>
      <c r="E178" s="150"/>
      <c r="F178" s="150"/>
      <c r="G178" s="49">
        <f t="shared" si="15"/>
        <v>500000</v>
      </c>
      <c r="H178" s="50"/>
      <c r="I178" s="50">
        <f t="shared" si="16"/>
        <v>500000</v>
      </c>
      <c r="J178" s="51"/>
      <c r="K178" s="50">
        <v>500000</v>
      </c>
      <c r="L178" s="55"/>
    </row>
    <row r="179" spans="1:12" ht="53.85" hidden="1" customHeight="1" x14ac:dyDescent="0.2">
      <c r="A179" s="57" t="s">
        <v>367</v>
      </c>
      <c r="B179" s="61">
        <v>7461</v>
      </c>
      <c r="C179" s="57" t="s">
        <v>126</v>
      </c>
      <c r="D179" s="61" t="s">
        <v>127</v>
      </c>
      <c r="E179" s="150"/>
      <c r="F179" s="150"/>
      <c r="G179" s="49">
        <f t="shared" si="15"/>
        <v>14000000</v>
      </c>
      <c r="H179" s="50">
        <v>14000000</v>
      </c>
      <c r="I179" s="50">
        <f t="shared" si="16"/>
        <v>0</v>
      </c>
      <c r="J179" s="51"/>
      <c r="K179" s="50"/>
      <c r="L179" s="55"/>
    </row>
    <row r="180" spans="1:12" ht="53.85" hidden="1" customHeight="1" x14ac:dyDescent="0.2">
      <c r="A180" s="57" t="s">
        <v>368</v>
      </c>
      <c r="B180" s="61">
        <v>7363</v>
      </c>
      <c r="C180" s="57" t="s">
        <v>53</v>
      </c>
      <c r="D180" s="61" t="s">
        <v>369</v>
      </c>
      <c r="E180" s="150"/>
      <c r="F180" s="150"/>
      <c r="G180" s="115">
        <f t="shared" si="15"/>
        <v>0</v>
      </c>
      <c r="H180" s="50"/>
      <c r="I180" s="50">
        <f t="shared" si="16"/>
        <v>0</v>
      </c>
      <c r="J180" s="51"/>
      <c r="K180" s="50"/>
      <c r="L180" s="55"/>
    </row>
    <row r="181" spans="1:12" ht="53.85" hidden="1" customHeight="1" x14ac:dyDescent="0.2">
      <c r="A181" s="57" t="s">
        <v>370</v>
      </c>
      <c r="B181" s="47">
        <v>8330</v>
      </c>
      <c r="C181" s="57" t="s">
        <v>114</v>
      </c>
      <c r="D181" s="61" t="s">
        <v>115</v>
      </c>
      <c r="E181" s="150"/>
      <c r="F181" s="150"/>
      <c r="G181" s="115">
        <f t="shared" si="15"/>
        <v>0</v>
      </c>
      <c r="H181" s="50"/>
      <c r="I181" s="50">
        <f t="shared" si="16"/>
        <v>0</v>
      </c>
      <c r="J181" s="51"/>
      <c r="K181" s="50"/>
      <c r="L181" s="55"/>
    </row>
    <row r="182" spans="1:12" ht="46.5" hidden="1" customHeight="1" x14ac:dyDescent="0.2">
      <c r="A182" s="56" t="s">
        <v>371</v>
      </c>
      <c r="B182" s="47">
        <v>8340</v>
      </c>
      <c r="C182" s="57" t="s">
        <v>114</v>
      </c>
      <c r="D182" s="69" t="s">
        <v>118</v>
      </c>
      <c r="E182" s="150"/>
      <c r="F182" s="7"/>
      <c r="G182" s="115">
        <f t="shared" si="15"/>
        <v>0</v>
      </c>
      <c r="H182" s="50"/>
      <c r="I182" s="50">
        <f t="shared" si="16"/>
        <v>0</v>
      </c>
      <c r="J182" s="54"/>
      <c r="K182" s="50"/>
      <c r="L182" s="55"/>
    </row>
    <row r="183" spans="1:12" ht="63.75" hidden="1" customHeight="1" x14ac:dyDescent="0.2">
      <c r="A183" s="53">
        <v>1216030</v>
      </c>
      <c r="B183" s="47">
        <v>6030</v>
      </c>
      <c r="C183" s="57" t="s">
        <v>363</v>
      </c>
      <c r="D183" s="116" t="s">
        <v>364</v>
      </c>
      <c r="E183" s="5" t="s">
        <v>372</v>
      </c>
      <c r="F183" s="151" t="s">
        <v>373</v>
      </c>
      <c r="G183" s="49">
        <f t="shared" si="15"/>
        <v>35069000</v>
      </c>
      <c r="H183" s="50">
        <v>35069000</v>
      </c>
      <c r="I183" s="50">
        <f t="shared" si="16"/>
        <v>0</v>
      </c>
      <c r="J183" s="54"/>
      <c r="K183" s="50"/>
      <c r="L183" s="55"/>
    </row>
    <row r="184" spans="1:12" ht="40.9" hidden="1" customHeight="1" x14ac:dyDescent="0.2">
      <c r="A184" s="53" t="s">
        <v>374</v>
      </c>
      <c r="B184" s="47">
        <v>7670</v>
      </c>
      <c r="C184" s="57" t="s">
        <v>53</v>
      </c>
      <c r="D184" s="61" t="s">
        <v>54</v>
      </c>
      <c r="E184" s="5"/>
      <c r="F184" s="151"/>
      <c r="G184" s="49">
        <f t="shared" si="15"/>
        <v>0</v>
      </c>
      <c r="H184" s="50"/>
      <c r="I184" s="50">
        <f t="shared" si="16"/>
        <v>0</v>
      </c>
      <c r="J184" s="54"/>
      <c r="K184" s="117"/>
      <c r="L184" s="55"/>
    </row>
    <row r="185" spans="1:12" ht="58.5" hidden="1" customHeight="1" x14ac:dyDescent="0.2">
      <c r="A185" s="53">
        <v>1216030</v>
      </c>
      <c r="B185" s="47">
        <v>6030</v>
      </c>
      <c r="C185" s="57" t="s">
        <v>363</v>
      </c>
      <c r="D185" s="61" t="s">
        <v>364</v>
      </c>
      <c r="E185" s="61" t="s">
        <v>375</v>
      </c>
      <c r="F185" s="48" t="s">
        <v>376</v>
      </c>
      <c r="G185" s="49">
        <f t="shared" si="15"/>
        <v>1300000</v>
      </c>
      <c r="H185" s="50">
        <v>1300000</v>
      </c>
      <c r="I185" s="50">
        <f t="shared" si="16"/>
        <v>0</v>
      </c>
      <c r="J185" s="54"/>
      <c r="K185" s="50"/>
      <c r="L185" s="55"/>
    </row>
    <row r="186" spans="1:12" ht="69.75" hidden="1" customHeight="1" x14ac:dyDescent="0.2">
      <c r="A186" s="53">
        <v>1216030</v>
      </c>
      <c r="B186" s="47">
        <v>6030</v>
      </c>
      <c r="C186" s="57" t="s">
        <v>363</v>
      </c>
      <c r="D186" s="61" t="s">
        <v>364</v>
      </c>
      <c r="E186" s="61" t="s">
        <v>377</v>
      </c>
      <c r="F186" s="48" t="s">
        <v>378</v>
      </c>
      <c r="G186" s="49">
        <f t="shared" si="15"/>
        <v>901000</v>
      </c>
      <c r="H186" s="50"/>
      <c r="I186" s="50">
        <f t="shared" si="16"/>
        <v>901000</v>
      </c>
      <c r="J186" s="54"/>
      <c r="K186" s="50">
        <v>901000</v>
      </c>
      <c r="L186" s="55"/>
    </row>
    <row r="187" spans="1:12" ht="37.5" hidden="1" customHeight="1" x14ac:dyDescent="0.2">
      <c r="A187" s="53">
        <v>1216017</v>
      </c>
      <c r="B187" s="47">
        <v>6017</v>
      </c>
      <c r="C187" s="57" t="s">
        <v>48</v>
      </c>
      <c r="D187" s="61" t="s">
        <v>379</v>
      </c>
      <c r="E187" s="6" t="s">
        <v>380</v>
      </c>
      <c r="F187" s="7" t="s">
        <v>381</v>
      </c>
      <c r="G187" s="49">
        <f t="shared" si="15"/>
        <v>24739700</v>
      </c>
      <c r="H187" s="50">
        <v>8045000</v>
      </c>
      <c r="I187" s="50">
        <f t="shared" si="16"/>
        <v>16694700</v>
      </c>
      <c r="J187" s="51"/>
      <c r="K187" s="50">
        <v>16694700</v>
      </c>
      <c r="L187" s="55"/>
    </row>
    <row r="188" spans="1:12" ht="55.5" hidden="1" customHeight="1" x14ac:dyDescent="0.2">
      <c r="A188" s="61">
        <v>1216030</v>
      </c>
      <c r="B188" s="47">
        <v>6030</v>
      </c>
      <c r="C188" s="57" t="s">
        <v>363</v>
      </c>
      <c r="D188" s="61" t="s">
        <v>364</v>
      </c>
      <c r="E188" s="6"/>
      <c r="F188" s="7"/>
      <c r="G188" s="49">
        <f t="shared" si="15"/>
        <v>0</v>
      </c>
      <c r="H188" s="50"/>
      <c r="I188" s="50">
        <f t="shared" si="16"/>
        <v>0</v>
      </c>
      <c r="J188" s="51"/>
      <c r="K188" s="50"/>
      <c r="L188" s="55"/>
    </row>
    <row r="189" spans="1:12" ht="48.75" hidden="1" customHeight="1" x14ac:dyDescent="0.2">
      <c r="A189" s="57" t="s">
        <v>365</v>
      </c>
      <c r="B189" s="61">
        <v>7310</v>
      </c>
      <c r="C189" s="57" t="s">
        <v>61</v>
      </c>
      <c r="D189" s="61" t="s">
        <v>366</v>
      </c>
      <c r="E189" s="6"/>
      <c r="F189" s="7"/>
      <c r="G189" s="49">
        <f t="shared" si="15"/>
        <v>5158624</v>
      </c>
      <c r="H189" s="50"/>
      <c r="I189" s="50">
        <f t="shared" si="16"/>
        <v>5158624</v>
      </c>
      <c r="J189" s="51"/>
      <c r="K189" s="50">
        <v>5158624</v>
      </c>
      <c r="L189" s="55"/>
    </row>
    <row r="190" spans="1:12" ht="63.75" customHeight="1" x14ac:dyDescent="0.2">
      <c r="A190" s="57" t="s">
        <v>367</v>
      </c>
      <c r="B190" s="61">
        <v>7461</v>
      </c>
      <c r="C190" s="57" t="s">
        <v>126</v>
      </c>
      <c r="D190" s="61" t="s">
        <v>127</v>
      </c>
      <c r="E190" s="6"/>
      <c r="F190" s="7"/>
      <c r="G190" s="49">
        <f t="shared" si="15"/>
        <v>204811100</v>
      </c>
      <c r="H190" s="50">
        <v>108606000</v>
      </c>
      <c r="I190" s="50">
        <f t="shared" si="16"/>
        <v>96205100</v>
      </c>
      <c r="J190" s="51"/>
      <c r="K190" s="50">
        <v>96205100</v>
      </c>
      <c r="L190" s="55">
        <v>1</v>
      </c>
    </row>
    <row r="191" spans="1:12" ht="64.5" hidden="1" customHeight="1" x14ac:dyDescent="0.2">
      <c r="A191" s="57" t="s">
        <v>356</v>
      </c>
      <c r="B191" s="53">
        <v>6090</v>
      </c>
      <c r="C191" s="56" t="s">
        <v>357</v>
      </c>
      <c r="D191" s="61" t="s">
        <v>358</v>
      </c>
      <c r="E191" s="61" t="s">
        <v>382</v>
      </c>
      <c r="F191" s="48" t="s">
        <v>383</v>
      </c>
      <c r="G191" s="49">
        <f t="shared" si="15"/>
        <v>200000</v>
      </c>
      <c r="H191" s="50"/>
      <c r="I191" s="50">
        <f t="shared" si="16"/>
        <v>200000</v>
      </c>
      <c r="J191" s="54"/>
      <c r="K191" s="50">
        <v>200000</v>
      </c>
      <c r="L191" s="55"/>
    </row>
    <row r="192" spans="1:12" ht="78.75" hidden="1" customHeight="1" x14ac:dyDescent="0.2">
      <c r="A192" s="53">
        <v>1217693</v>
      </c>
      <c r="B192" s="47">
        <v>7693</v>
      </c>
      <c r="C192" s="57" t="s">
        <v>53</v>
      </c>
      <c r="D192" s="61" t="s">
        <v>144</v>
      </c>
      <c r="E192" s="48" t="s">
        <v>384</v>
      </c>
      <c r="F192" s="61" t="s">
        <v>385</v>
      </c>
      <c r="G192" s="49">
        <f t="shared" si="15"/>
        <v>6150000</v>
      </c>
      <c r="H192" s="50">
        <v>6150000</v>
      </c>
      <c r="I192" s="50">
        <f t="shared" si="16"/>
        <v>0</v>
      </c>
      <c r="J192" s="54"/>
      <c r="K192" s="50"/>
      <c r="L192" s="55"/>
    </row>
    <row r="193" spans="1:12" ht="42.75" hidden="1" customHeight="1" x14ac:dyDescent="0.2">
      <c r="A193" s="53" t="s">
        <v>374</v>
      </c>
      <c r="B193" s="47">
        <v>7670</v>
      </c>
      <c r="C193" s="57" t="s">
        <v>53</v>
      </c>
      <c r="D193" s="61" t="s">
        <v>54</v>
      </c>
      <c r="E193" s="4" t="s">
        <v>386</v>
      </c>
      <c r="F193" s="7" t="s">
        <v>112</v>
      </c>
      <c r="G193" s="49">
        <f t="shared" si="15"/>
        <v>0</v>
      </c>
      <c r="H193" s="50"/>
      <c r="I193" s="50">
        <f t="shared" si="16"/>
        <v>0</v>
      </c>
      <c r="J193" s="54"/>
      <c r="K193" s="50"/>
      <c r="L193" s="55"/>
    </row>
    <row r="194" spans="1:12" ht="48" hidden="1" customHeight="1" x14ac:dyDescent="0.2">
      <c r="A194" s="56" t="s">
        <v>371</v>
      </c>
      <c r="B194" s="47">
        <v>8340</v>
      </c>
      <c r="C194" s="57" t="s">
        <v>114</v>
      </c>
      <c r="D194" s="69" t="s">
        <v>118</v>
      </c>
      <c r="E194" s="4"/>
      <c r="F194" s="7"/>
      <c r="G194" s="49">
        <f t="shared" si="15"/>
        <v>0</v>
      </c>
      <c r="H194" s="50"/>
      <c r="I194" s="50">
        <f t="shared" si="16"/>
        <v>0</v>
      </c>
      <c r="J194" s="54"/>
      <c r="K194" s="50"/>
      <c r="L194" s="55"/>
    </row>
    <row r="195" spans="1:12" ht="49.5" hidden="1" customHeight="1" x14ac:dyDescent="0.2">
      <c r="A195" s="53">
        <v>1218330</v>
      </c>
      <c r="B195" s="47">
        <v>8330</v>
      </c>
      <c r="C195" s="57" t="s">
        <v>114</v>
      </c>
      <c r="D195" s="61" t="s">
        <v>115</v>
      </c>
      <c r="E195" s="4"/>
      <c r="F195" s="7"/>
      <c r="G195" s="49">
        <f t="shared" si="15"/>
        <v>820000</v>
      </c>
      <c r="H195" s="50">
        <v>820000</v>
      </c>
      <c r="I195" s="50">
        <f t="shared" si="16"/>
        <v>0</v>
      </c>
      <c r="J195" s="54"/>
      <c r="K195" s="50"/>
      <c r="L195" s="55"/>
    </row>
    <row r="196" spans="1:12" ht="48.4" hidden="1" customHeight="1" x14ac:dyDescent="0.2">
      <c r="A196" s="61">
        <v>1216030</v>
      </c>
      <c r="B196" s="47">
        <v>6030</v>
      </c>
      <c r="C196" s="57" t="s">
        <v>363</v>
      </c>
      <c r="D196" s="61" t="s">
        <v>364</v>
      </c>
      <c r="E196" s="5" t="s">
        <v>387</v>
      </c>
      <c r="F196" s="5" t="s">
        <v>388</v>
      </c>
      <c r="G196" s="49">
        <f t="shared" si="15"/>
        <v>6500000</v>
      </c>
      <c r="H196" s="50">
        <v>6500000</v>
      </c>
      <c r="I196" s="50">
        <f t="shared" si="16"/>
        <v>0</v>
      </c>
      <c r="J196" s="54"/>
      <c r="K196" s="50"/>
      <c r="L196" s="55"/>
    </row>
    <row r="197" spans="1:12" ht="57" hidden="1" customHeight="1" x14ac:dyDescent="0.2">
      <c r="A197" s="53" t="s">
        <v>374</v>
      </c>
      <c r="B197" s="47">
        <v>7670</v>
      </c>
      <c r="C197" s="57" t="s">
        <v>53</v>
      </c>
      <c r="D197" s="61" t="s">
        <v>54</v>
      </c>
      <c r="E197" s="5"/>
      <c r="F197" s="5"/>
      <c r="G197" s="49">
        <f t="shared" si="15"/>
        <v>300000</v>
      </c>
      <c r="H197" s="50"/>
      <c r="I197" s="50">
        <f t="shared" si="16"/>
        <v>300000</v>
      </c>
      <c r="J197" s="54"/>
      <c r="K197" s="50">
        <v>300000</v>
      </c>
      <c r="L197" s="55"/>
    </row>
    <row r="198" spans="1:12" ht="57.75" hidden="1" customHeight="1" x14ac:dyDescent="0.2">
      <c r="A198" s="53">
        <v>1216013</v>
      </c>
      <c r="B198" s="47">
        <v>6013</v>
      </c>
      <c r="C198" s="57" t="s">
        <v>48</v>
      </c>
      <c r="D198" s="61" t="s">
        <v>389</v>
      </c>
      <c r="E198" s="5" t="s">
        <v>390</v>
      </c>
      <c r="F198" s="5" t="s">
        <v>391</v>
      </c>
      <c r="G198" s="49">
        <f t="shared" si="15"/>
        <v>8450000</v>
      </c>
      <c r="H198" s="50">
        <v>8450000</v>
      </c>
      <c r="I198" s="50">
        <f t="shared" si="16"/>
        <v>0</v>
      </c>
      <c r="J198" s="54"/>
      <c r="K198" s="50"/>
      <c r="L198" s="55"/>
    </row>
    <row r="199" spans="1:12" ht="41.25" hidden="1" customHeight="1" x14ac:dyDescent="0.2">
      <c r="A199" s="57" t="s">
        <v>356</v>
      </c>
      <c r="B199" s="53">
        <v>6090</v>
      </c>
      <c r="C199" s="56" t="s">
        <v>357</v>
      </c>
      <c r="D199" s="61" t="s">
        <v>358</v>
      </c>
      <c r="E199" s="5"/>
      <c r="F199" s="5"/>
      <c r="G199" s="49">
        <f t="shared" si="15"/>
        <v>0</v>
      </c>
      <c r="H199" s="50"/>
      <c r="I199" s="50">
        <f t="shared" si="16"/>
        <v>0</v>
      </c>
      <c r="J199" s="54"/>
      <c r="K199" s="50"/>
      <c r="L199" s="55"/>
    </row>
    <row r="200" spans="1:12" ht="53.25" hidden="1" customHeight="1" x14ac:dyDescent="0.2">
      <c r="A200" s="53" t="s">
        <v>374</v>
      </c>
      <c r="B200" s="47">
        <v>7670</v>
      </c>
      <c r="C200" s="57" t="s">
        <v>53</v>
      </c>
      <c r="D200" s="61" t="s">
        <v>54</v>
      </c>
      <c r="E200" s="5"/>
      <c r="F200" s="5"/>
      <c r="G200" s="49">
        <f t="shared" si="15"/>
        <v>56310000</v>
      </c>
      <c r="H200" s="50"/>
      <c r="I200" s="50">
        <f t="shared" si="16"/>
        <v>56310000</v>
      </c>
      <c r="J200" s="54"/>
      <c r="K200" s="50">
        <v>56310000</v>
      </c>
      <c r="L200" s="55"/>
    </row>
    <row r="201" spans="1:12" ht="53.25" hidden="1" customHeight="1" x14ac:dyDescent="0.2">
      <c r="A201" s="61">
        <v>1216030</v>
      </c>
      <c r="B201" s="47">
        <v>6030</v>
      </c>
      <c r="C201" s="57" t="s">
        <v>363</v>
      </c>
      <c r="D201" s="61" t="s">
        <v>364</v>
      </c>
      <c r="E201" s="5" t="s">
        <v>392</v>
      </c>
      <c r="F201" s="5" t="s">
        <v>393</v>
      </c>
      <c r="G201" s="115">
        <f t="shared" si="15"/>
        <v>0</v>
      </c>
      <c r="H201" s="117"/>
      <c r="I201" s="117">
        <f t="shared" si="16"/>
        <v>0</v>
      </c>
      <c r="J201" s="54"/>
      <c r="K201" s="50"/>
      <c r="L201" s="55"/>
    </row>
    <row r="202" spans="1:12" ht="53.25" hidden="1" customHeight="1" x14ac:dyDescent="0.2">
      <c r="A202" s="57" t="s">
        <v>356</v>
      </c>
      <c r="B202" s="53">
        <v>6090</v>
      </c>
      <c r="C202" s="56" t="s">
        <v>357</v>
      </c>
      <c r="D202" s="61" t="s">
        <v>358</v>
      </c>
      <c r="E202" s="5"/>
      <c r="F202" s="5"/>
      <c r="G202" s="115">
        <f t="shared" ref="G202:G233" si="17">H202+I202</f>
        <v>3974500</v>
      </c>
      <c r="H202" s="117"/>
      <c r="I202" s="117">
        <v>3974500</v>
      </c>
      <c r="J202" s="54"/>
      <c r="K202" s="50"/>
      <c r="L202" s="55"/>
    </row>
    <row r="203" spans="1:12" ht="57" hidden="1" customHeight="1" x14ac:dyDescent="0.2">
      <c r="A203" s="57" t="s">
        <v>359</v>
      </c>
      <c r="B203" s="61">
        <v>6020</v>
      </c>
      <c r="C203" s="57" t="s">
        <v>48</v>
      </c>
      <c r="D203" s="61" t="s">
        <v>49</v>
      </c>
      <c r="E203" s="5"/>
      <c r="F203" s="5"/>
      <c r="G203" s="115">
        <f t="shared" si="17"/>
        <v>2000000</v>
      </c>
      <c r="H203" s="117">
        <v>2000000</v>
      </c>
      <c r="I203" s="117">
        <f>K203</f>
        <v>0</v>
      </c>
      <c r="J203" s="54"/>
      <c r="K203" s="50"/>
      <c r="L203" s="55"/>
    </row>
    <row r="204" spans="1:12" ht="53.25" hidden="1" customHeight="1" x14ac:dyDescent="0.2">
      <c r="A204" s="53" t="s">
        <v>374</v>
      </c>
      <c r="B204" s="47">
        <v>7670</v>
      </c>
      <c r="C204" s="57" t="s">
        <v>53</v>
      </c>
      <c r="D204" s="61" t="s">
        <v>54</v>
      </c>
      <c r="E204" s="5"/>
      <c r="F204" s="5"/>
      <c r="G204" s="115">
        <f t="shared" si="17"/>
        <v>0</v>
      </c>
      <c r="H204" s="117"/>
      <c r="I204" s="117">
        <f t="shared" ref="I204:I209" si="18">J204+K204</f>
        <v>0</v>
      </c>
      <c r="J204" s="54"/>
      <c r="K204" s="50"/>
      <c r="L204" s="55"/>
    </row>
    <row r="205" spans="1:12" ht="53.25" hidden="1" customHeight="1" x14ac:dyDescent="0.2">
      <c r="A205" s="57" t="s">
        <v>359</v>
      </c>
      <c r="B205" s="61">
        <v>6020</v>
      </c>
      <c r="C205" s="57" t="s">
        <v>48</v>
      </c>
      <c r="D205" s="61" t="s">
        <v>49</v>
      </c>
      <c r="E205" s="5" t="s">
        <v>394</v>
      </c>
      <c r="F205" s="5" t="s">
        <v>395</v>
      </c>
      <c r="G205" s="115">
        <f t="shared" si="17"/>
        <v>13700000</v>
      </c>
      <c r="H205" s="117">
        <v>13700000</v>
      </c>
      <c r="I205" s="117">
        <f t="shared" si="18"/>
        <v>0</v>
      </c>
      <c r="J205" s="54"/>
      <c r="K205" s="50"/>
      <c r="L205" s="55"/>
    </row>
    <row r="206" spans="1:12" ht="53.25" hidden="1" customHeight="1" x14ac:dyDescent="0.2">
      <c r="A206" s="61">
        <v>1216030</v>
      </c>
      <c r="B206" s="47">
        <v>6030</v>
      </c>
      <c r="C206" s="57" t="s">
        <v>363</v>
      </c>
      <c r="D206" s="61" t="s">
        <v>364</v>
      </c>
      <c r="E206" s="5"/>
      <c r="F206" s="5"/>
      <c r="G206" s="115">
        <f t="shared" si="17"/>
        <v>500000</v>
      </c>
      <c r="H206" s="117">
        <v>500000</v>
      </c>
      <c r="I206" s="117">
        <f t="shared" si="18"/>
        <v>0</v>
      </c>
      <c r="J206" s="54"/>
      <c r="K206" s="50"/>
      <c r="L206" s="55"/>
    </row>
    <row r="207" spans="1:12" ht="45" hidden="1" customHeight="1" x14ac:dyDescent="0.2">
      <c r="A207" s="61">
        <v>1216030</v>
      </c>
      <c r="B207" s="47">
        <v>6030</v>
      </c>
      <c r="C207" s="57" t="s">
        <v>363</v>
      </c>
      <c r="D207" s="61" t="s">
        <v>364</v>
      </c>
      <c r="E207" s="5" t="s">
        <v>396</v>
      </c>
      <c r="F207" s="5" t="s">
        <v>397</v>
      </c>
      <c r="G207" s="49">
        <f t="shared" si="17"/>
        <v>7284700</v>
      </c>
      <c r="H207" s="50">
        <v>7284700</v>
      </c>
      <c r="I207" s="50">
        <f t="shared" si="18"/>
        <v>0</v>
      </c>
      <c r="J207" s="54"/>
      <c r="K207" s="50"/>
      <c r="L207" s="55"/>
    </row>
    <row r="208" spans="1:12" ht="44.85" hidden="1" customHeight="1" x14ac:dyDescent="0.2">
      <c r="A208" s="53" t="s">
        <v>374</v>
      </c>
      <c r="B208" s="47">
        <v>7670</v>
      </c>
      <c r="C208" s="57" t="s">
        <v>53</v>
      </c>
      <c r="D208" s="61" t="s">
        <v>54</v>
      </c>
      <c r="E208" s="5"/>
      <c r="F208" s="5"/>
      <c r="G208" s="49">
        <f t="shared" si="17"/>
        <v>116700</v>
      </c>
      <c r="H208" s="50"/>
      <c r="I208" s="50">
        <f t="shared" si="18"/>
        <v>116700</v>
      </c>
      <c r="J208" s="51"/>
      <c r="K208" s="50">
        <v>116700</v>
      </c>
      <c r="L208" s="55"/>
    </row>
    <row r="209" spans="1:12" ht="51" customHeight="1" x14ac:dyDescent="0.2">
      <c r="A209" s="53">
        <v>1216012</v>
      </c>
      <c r="B209" s="47">
        <v>6012</v>
      </c>
      <c r="C209" s="57" t="s">
        <v>48</v>
      </c>
      <c r="D209" s="61" t="s">
        <v>398</v>
      </c>
      <c r="E209" s="5" t="s">
        <v>399</v>
      </c>
      <c r="F209" s="5" t="s">
        <v>400</v>
      </c>
      <c r="G209" s="49">
        <f t="shared" si="17"/>
        <v>33666000</v>
      </c>
      <c r="H209" s="50">
        <v>33666000</v>
      </c>
      <c r="I209" s="50">
        <f t="shared" si="18"/>
        <v>0</v>
      </c>
      <c r="J209" s="51"/>
      <c r="K209" s="50"/>
      <c r="L209" s="55">
        <v>1</v>
      </c>
    </row>
    <row r="210" spans="1:12" ht="51" hidden="1" customHeight="1" x14ac:dyDescent="0.2">
      <c r="A210" s="57" t="s">
        <v>356</v>
      </c>
      <c r="B210" s="53">
        <v>6090</v>
      </c>
      <c r="C210" s="56" t="s">
        <v>357</v>
      </c>
      <c r="D210" s="61" t="s">
        <v>358</v>
      </c>
      <c r="E210" s="5"/>
      <c r="F210" s="5"/>
      <c r="G210" s="49">
        <f t="shared" si="17"/>
        <v>521680</v>
      </c>
      <c r="H210" s="50"/>
      <c r="I210" s="50">
        <v>521680</v>
      </c>
      <c r="J210" s="51"/>
      <c r="K210" s="50"/>
      <c r="L210" s="55"/>
    </row>
    <row r="211" spans="1:12" ht="44.85" customHeight="1" x14ac:dyDescent="0.2">
      <c r="A211" s="57" t="s">
        <v>374</v>
      </c>
      <c r="B211" s="53">
        <v>7670</v>
      </c>
      <c r="C211" s="56" t="s">
        <v>53</v>
      </c>
      <c r="D211" s="61" t="s">
        <v>54</v>
      </c>
      <c r="E211" s="5"/>
      <c r="F211" s="5"/>
      <c r="G211" s="49">
        <f t="shared" si="17"/>
        <v>37163770</v>
      </c>
      <c r="H211" s="50"/>
      <c r="I211" s="50">
        <f t="shared" ref="I211:I220" si="19">J211+K211</f>
        <v>37163770</v>
      </c>
      <c r="J211" s="51"/>
      <c r="K211" s="50">
        <v>37163770</v>
      </c>
      <c r="L211" s="55">
        <v>1</v>
      </c>
    </row>
    <row r="212" spans="1:12" ht="50.1" hidden="1" customHeight="1" x14ac:dyDescent="0.2">
      <c r="A212" s="57" t="s">
        <v>401</v>
      </c>
      <c r="B212" s="53">
        <v>7150</v>
      </c>
      <c r="C212" s="56" t="s">
        <v>402</v>
      </c>
      <c r="D212" s="61" t="s">
        <v>403</v>
      </c>
      <c r="E212" s="61" t="s">
        <v>404</v>
      </c>
      <c r="F212" s="61" t="s">
        <v>405</v>
      </c>
      <c r="G212" s="49">
        <f t="shared" si="17"/>
        <v>110000</v>
      </c>
      <c r="H212" s="50">
        <v>110000</v>
      </c>
      <c r="I212" s="50">
        <f t="shared" si="19"/>
        <v>0</v>
      </c>
      <c r="J212" s="54"/>
      <c r="K212" s="50"/>
      <c r="L212" s="55"/>
    </row>
    <row r="213" spans="1:12" ht="56.25" customHeight="1" x14ac:dyDescent="0.2">
      <c r="A213" s="47">
        <v>1218240</v>
      </c>
      <c r="B213" s="47">
        <v>8240</v>
      </c>
      <c r="C213" s="47" t="s">
        <v>104</v>
      </c>
      <c r="D213" s="48" t="s">
        <v>160</v>
      </c>
      <c r="E213" s="69" t="s">
        <v>162</v>
      </c>
      <c r="F213" s="48" t="s">
        <v>406</v>
      </c>
      <c r="G213" s="49">
        <f t="shared" si="17"/>
        <v>10100000</v>
      </c>
      <c r="H213" s="50"/>
      <c r="I213" s="50">
        <f t="shared" si="19"/>
        <v>10100000</v>
      </c>
      <c r="J213" s="54"/>
      <c r="K213" s="50">
        <v>10100000</v>
      </c>
      <c r="L213" s="55">
        <v>1</v>
      </c>
    </row>
    <row r="214" spans="1:12" ht="70.5" customHeight="1" x14ac:dyDescent="0.2">
      <c r="A214" s="53">
        <v>1218110</v>
      </c>
      <c r="B214" s="47">
        <v>8110</v>
      </c>
      <c r="C214" s="47">
        <v>320</v>
      </c>
      <c r="D214" s="48" t="s">
        <v>90</v>
      </c>
      <c r="E214" s="7" t="s">
        <v>91</v>
      </c>
      <c r="F214" s="5" t="s">
        <v>92</v>
      </c>
      <c r="G214" s="49">
        <f t="shared" si="17"/>
        <v>29086782</v>
      </c>
      <c r="H214" s="50">
        <v>5200000</v>
      </c>
      <c r="I214" s="50">
        <f t="shared" si="19"/>
        <v>23886782</v>
      </c>
      <c r="J214" s="54">
        <v>4496180</v>
      </c>
      <c r="K214" s="50">
        <v>19390602</v>
      </c>
      <c r="L214" s="55">
        <v>1</v>
      </c>
    </row>
    <row r="215" spans="1:12" ht="70.5" hidden="1" customHeight="1" x14ac:dyDescent="0.2">
      <c r="A215" s="80" t="s">
        <v>407</v>
      </c>
      <c r="B215" s="53">
        <v>8743</v>
      </c>
      <c r="C215" s="53" t="s">
        <v>363</v>
      </c>
      <c r="D215" s="118" t="s">
        <v>408</v>
      </c>
      <c r="E215" s="7"/>
      <c r="F215" s="7"/>
      <c r="G215" s="49">
        <f t="shared" si="17"/>
        <v>3000000</v>
      </c>
      <c r="H215" s="50"/>
      <c r="I215" s="50">
        <f t="shared" si="19"/>
        <v>3000000</v>
      </c>
      <c r="J215" s="54"/>
      <c r="K215" s="50">
        <v>3000000</v>
      </c>
      <c r="L215" s="55"/>
    </row>
    <row r="216" spans="1:12" ht="39.75" hidden="1" customHeight="1" x14ac:dyDescent="0.2">
      <c r="A216" s="57" t="s">
        <v>350</v>
      </c>
      <c r="B216" s="61">
        <v>6011</v>
      </c>
      <c r="C216" s="57" t="s">
        <v>278</v>
      </c>
      <c r="D216" s="61" t="s">
        <v>351</v>
      </c>
      <c r="E216" s="5" t="s">
        <v>327</v>
      </c>
      <c r="F216" s="5" t="s">
        <v>328</v>
      </c>
      <c r="G216" s="49">
        <f t="shared" si="17"/>
        <v>0</v>
      </c>
      <c r="H216" s="50"/>
      <c r="I216" s="50">
        <f t="shared" si="19"/>
        <v>0</v>
      </c>
      <c r="J216" s="54"/>
      <c r="K216" s="50"/>
      <c r="L216" s="55"/>
    </row>
    <row r="217" spans="1:12" ht="52.5" hidden="1" customHeight="1" x14ac:dyDescent="0.2">
      <c r="A217" s="57" t="s">
        <v>409</v>
      </c>
      <c r="B217" s="47">
        <v>6017</v>
      </c>
      <c r="C217" s="57" t="s">
        <v>48</v>
      </c>
      <c r="D217" s="61" t="s">
        <v>379</v>
      </c>
      <c r="E217" s="5"/>
      <c r="F217" s="5"/>
      <c r="G217" s="49">
        <f t="shared" si="17"/>
        <v>0</v>
      </c>
      <c r="H217" s="50"/>
      <c r="I217" s="50">
        <f t="shared" si="19"/>
        <v>0</v>
      </c>
      <c r="J217" s="54"/>
      <c r="K217" s="50"/>
      <c r="L217" s="55"/>
    </row>
    <row r="218" spans="1:12" ht="73.5" hidden="1" customHeight="1" x14ac:dyDescent="0.2">
      <c r="A218" s="61">
        <v>1216030</v>
      </c>
      <c r="B218" s="47">
        <v>6030</v>
      </c>
      <c r="C218" s="57" t="s">
        <v>363</v>
      </c>
      <c r="D218" s="61" t="s">
        <v>364</v>
      </c>
      <c r="E218" s="5"/>
      <c r="F218" s="5"/>
      <c r="G218" s="49">
        <f t="shared" si="17"/>
        <v>0</v>
      </c>
      <c r="H218" s="65"/>
      <c r="I218" s="65">
        <f t="shared" si="19"/>
        <v>0</v>
      </c>
      <c r="J218" s="54"/>
      <c r="K218" s="65"/>
      <c r="L218" s="55"/>
    </row>
    <row r="219" spans="1:12" ht="40.9" hidden="1" customHeight="1" x14ac:dyDescent="0.2">
      <c r="A219" s="57" t="s">
        <v>365</v>
      </c>
      <c r="B219" s="61">
        <v>7310</v>
      </c>
      <c r="C219" s="57" t="s">
        <v>61</v>
      </c>
      <c r="D219" s="61" t="s">
        <v>366</v>
      </c>
      <c r="E219" s="5"/>
      <c r="F219" s="5"/>
      <c r="G219" s="49">
        <f t="shared" si="17"/>
        <v>0</v>
      </c>
      <c r="H219" s="50"/>
      <c r="I219" s="50">
        <f t="shared" si="19"/>
        <v>0</v>
      </c>
      <c r="J219" s="54"/>
      <c r="K219" s="50"/>
      <c r="L219" s="55"/>
    </row>
    <row r="220" spans="1:12" ht="72" hidden="1" customHeight="1" x14ac:dyDescent="0.2">
      <c r="A220" s="61">
        <v>1217461</v>
      </c>
      <c r="B220" s="61">
        <v>7461</v>
      </c>
      <c r="C220" s="57" t="s">
        <v>126</v>
      </c>
      <c r="D220" s="61" t="s">
        <v>127</v>
      </c>
      <c r="E220" s="5"/>
      <c r="F220" s="5"/>
      <c r="G220" s="49">
        <f t="shared" si="17"/>
        <v>0</v>
      </c>
      <c r="H220" s="50"/>
      <c r="I220" s="50">
        <f t="shared" si="19"/>
        <v>0</v>
      </c>
      <c r="J220" s="54"/>
      <c r="K220" s="50"/>
      <c r="L220" s="55"/>
    </row>
    <row r="221" spans="1:12" ht="18" hidden="1" customHeight="1" x14ac:dyDescent="0.2">
      <c r="A221" s="61"/>
      <c r="B221" s="47"/>
      <c r="C221" s="57"/>
      <c r="D221" s="61"/>
      <c r="E221" s="61"/>
      <c r="F221" s="61"/>
      <c r="G221" s="49"/>
      <c r="H221" s="50"/>
      <c r="I221" s="50"/>
      <c r="J221" s="54"/>
      <c r="K221" s="50"/>
      <c r="L221" s="55"/>
    </row>
    <row r="222" spans="1:12" s="120" customFormat="1" ht="24.75" customHeight="1" x14ac:dyDescent="0.2">
      <c r="A222" s="102">
        <v>1400000</v>
      </c>
      <c r="B222" s="38"/>
      <c r="C222" s="38"/>
      <c r="D222" s="73" t="s">
        <v>410</v>
      </c>
      <c r="E222" s="109"/>
      <c r="F222" s="109"/>
      <c r="G222" s="119">
        <f t="shared" ref="G222:G240" si="20">H222+I222</f>
        <v>4423800</v>
      </c>
      <c r="H222" s="119">
        <f>H223</f>
        <v>2100000</v>
      </c>
      <c r="I222" s="75">
        <f>I223</f>
        <v>2323800</v>
      </c>
      <c r="J222" s="75">
        <f>J223</f>
        <v>300000</v>
      </c>
      <c r="K222" s="75">
        <f>K223</f>
        <v>2023800</v>
      </c>
      <c r="L222" s="55">
        <v>1</v>
      </c>
    </row>
    <row r="223" spans="1:12" ht="24.75" customHeight="1" x14ac:dyDescent="0.2">
      <c r="A223" s="102">
        <v>1410000</v>
      </c>
      <c r="B223" s="121"/>
      <c r="C223" s="121"/>
      <c r="D223" s="73" t="s">
        <v>410</v>
      </c>
      <c r="E223" s="39"/>
      <c r="F223" s="39"/>
      <c r="G223" s="119">
        <f t="shared" si="20"/>
        <v>4423800</v>
      </c>
      <c r="H223" s="119">
        <f>SUM(H224:H229)</f>
        <v>2100000</v>
      </c>
      <c r="I223" s="75">
        <f>SUM(I226:I229)</f>
        <v>2323800</v>
      </c>
      <c r="J223" s="75">
        <f>SUM(J226:J229)</f>
        <v>300000</v>
      </c>
      <c r="K223" s="75">
        <f>SUM(K226:K229)</f>
        <v>2023800</v>
      </c>
      <c r="L223" s="55">
        <v>1</v>
      </c>
    </row>
    <row r="224" spans="1:12" ht="60.75" hidden="1" customHeight="1" x14ac:dyDescent="0.2">
      <c r="A224" s="61">
        <v>1410160</v>
      </c>
      <c r="B224" s="47" t="s">
        <v>242</v>
      </c>
      <c r="C224" s="47" t="s">
        <v>26</v>
      </c>
      <c r="D224" s="122" t="s">
        <v>411</v>
      </c>
      <c r="E224" s="63" t="s">
        <v>412</v>
      </c>
      <c r="F224" s="48" t="s">
        <v>413</v>
      </c>
      <c r="G224" s="123">
        <f t="shared" si="20"/>
        <v>150000</v>
      </c>
      <c r="H224" s="124">
        <v>150000</v>
      </c>
      <c r="I224" s="64"/>
      <c r="J224" s="125"/>
      <c r="K224" s="64"/>
      <c r="L224" s="55"/>
    </row>
    <row r="225" spans="1:12" ht="83.25" hidden="1" customHeight="1" x14ac:dyDescent="0.2">
      <c r="A225" s="61">
        <v>1416030</v>
      </c>
      <c r="B225" s="47">
        <v>6030</v>
      </c>
      <c r="C225" s="57" t="s">
        <v>363</v>
      </c>
      <c r="D225" s="61" t="s">
        <v>364</v>
      </c>
      <c r="E225" s="69" t="s">
        <v>414</v>
      </c>
      <c r="F225" s="48" t="s">
        <v>415</v>
      </c>
      <c r="G225" s="123">
        <f t="shared" si="20"/>
        <v>150000</v>
      </c>
      <c r="H225" s="126">
        <v>150000</v>
      </c>
      <c r="I225" s="64"/>
      <c r="J225" s="125"/>
      <c r="K225" s="64"/>
      <c r="L225" s="55"/>
    </row>
    <row r="226" spans="1:12" ht="73.5" hidden="1" customHeight="1" x14ac:dyDescent="0.2">
      <c r="A226" s="61">
        <v>1416030</v>
      </c>
      <c r="B226" s="47">
        <v>6030</v>
      </c>
      <c r="C226" s="57" t="s">
        <v>363</v>
      </c>
      <c r="D226" s="61" t="s">
        <v>364</v>
      </c>
      <c r="E226" s="4" t="s">
        <v>416</v>
      </c>
      <c r="F226" s="7" t="s">
        <v>417</v>
      </c>
      <c r="G226" s="49">
        <f t="shared" si="20"/>
        <v>1600000</v>
      </c>
      <c r="H226" s="50">
        <v>1600000</v>
      </c>
      <c r="I226" s="50">
        <f>J226+K226</f>
        <v>0</v>
      </c>
      <c r="J226" s="54"/>
      <c r="K226" s="50"/>
      <c r="L226" s="55"/>
    </row>
    <row r="227" spans="1:12" ht="116.25" hidden="1" customHeight="1" x14ac:dyDescent="0.2">
      <c r="A227" s="53">
        <v>1417691</v>
      </c>
      <c r="B227" s="47">
        <v>7691</v>
      </c>
      <c r="C227" s="57" t="s">
        <v>53</v>
      </c>
      <c r="D227" s="61" t="s">
        <v>418</v>
      </c>
      <c r="E227" s="4"/>
      <c r="F227" s="7"/>
      <c r="G227" s="49">
        <f t="shared" si="20"/>
        <v>300000</v>
      </c>
      <c r="H227" s="50"/>
      <c r="I227" s="50">
        <f>J227+K227</f>
        <v>300000</v>
      </c>
      <c r="J227" s="87">
        <v>300000</v>
      </c>
      <c r="K227" s="50"/>
      <c r="L227" s="55"/>
    </row>
    <row r="228" spans="1:12" ht="45" customHeight="1" x14ac:dyDescent="0.2">
      <c r="A228" s="80" t="s">
        <v>419</v>
      </c>
      <c r="B228" s="53">
        <v>7370</v>
      </c>
      <c r="C228" s="56" t="s">
        <v>53</v>
      </c>
      <c r="D228" s="61" t="s">
        <v>420</v>
      </c>
      <c r="E228" s="63" t="s">
        <v>412</v>
      </c>
      <c r="F228" s="48" t="s">
        <v>413</v>
      </c>
      <c r="G228" s="49">
        <f t="shared" si="20"/>
        <v>2023800</v>
      </c>
      <c r="H228" s="50"/>
      <c r="I228" s="50">
        <f>J228+K228</f>
        <v>2023800</v>
      </c>
      <c r="J228" s="87"/>
      <c r="K228" s="50">
        <v>2023800</v>
      </c>
      <c r="L228" s="55">
        <v>1</v>
      </c>
    </row>
    <row r="229" spans="1:12" ht="48.6" hidden="1" customHeight="1" x14ac:dyDescent="0.2">
      <c r="A229" s="80" t="s">
        <v>419</v>
      </c>
      <c r="B229" s="53">
        <v>8230</v>
      </c>
      <c r="C229" s="56" t="s">
        <v>53</v>
      </c>
      <c r="D229" s="61" t="s">
        <v>158</v>
      </c>
      <c r="E229" s="63" t="s">
        <v>412</v>
      </c>
      <c r="F229" s="48" t="s">
        <v>413</v>
      </c>
      <c r="G229" s="49">
        <f t="shared" si="20"/>
        <v>200000</v>
      </c>
      <c r="H229" s="50">
        <v>200000</v>
      </c>
      <c r="I229" s="50">
        <f>J229+K229</f>
        <v>0</v>
      </c>
      <c r="J229" s="54"/>
      <c r="K229" s="50"/>
      <c r="L229" s="55"/>
    </row>
    <row r="230" spans="1:12" ht="27.6" hidden="1" customHeight="1" x14ac:dyDescent="0.2">
      <c r="A230" s="102">
        <v>1500000</v>
      </c>
      <c r="B230" s="72"/>
      <c r="C230" s="72"/>
      <c r="D230" s="73" t="s">
        <v>421</v>
      </c>
      <c r="E230" s="74"/>
      <c r="F230" s="74"/>
      <c r="G230" s="75">
        <f t="shared" si="20"/>
        <v>720000</v>
      </c>
      <c r="H230" s="42">
        <f>H231</f>
        <v>0</v>
      </c>
      <c r="I230" s="42">
        <f>I231</f>
        <v>720000</v>
      </c>
      <c r="J230" s="42">
        <f>J231</f>
        <v>0</v>
      </c>
      <c r="K230" s="42">
        <f>K231</f>
        <v>720000</v>
      </c>
      <c r="L230" s="55"/>
    </row>
    <row r="231" spans="1:12" ht="28.5" hidden="1" customHeight="1" x14ac:dyDescent="0.2">
      <c r="A231" s="102">
        <v>1510000</v>
      </c>
      <c r="B231" s="72"/>
      <c r="C231" s="72"/>
      <c r="D231" s="73" t="s">
        <v>421</v>
      </c>
      <c r="E231" s="74"/>
      <c r="F231" s="74"/>
      <c r="G231" s="75">
        <f t="shared" si="20"/>
        <v>720000</v>
      </c>
      <c r="H231" s="42">
        <f>SUM(H232:H240)</f>
        <v>0</v>
      </c>
      <c r="I231" s="42">
        <f>SUM(I232:I240)</f>
        <v>720000</v>
      </c>
      <c r="J231" s="42">
        <f>SUM(J232:J240)</f>
        <v>0</v>
      </c>
      <c r="K231" s="42">
        <f>SUM(K232:K240)</f>
        <v>720000</v>
      </c>
      <c r="L231" s="55"/>
    </row>
    <row r="232" spans="1:12" ht="74.25" hidden="1" customHeight="1" x14ac:dyDescent="0.2">
      <c r="A232" s="53">
        <v>1516083</v>
      </c>
      <c r="B232" s="47">
        <v>6083</v>
      </c>
      <c r="C232" s="57" t="s">
        <v>278</v>
      </c>
      <c r="D232" s="61" t="s">
        <v>422</v>
      </c>
      <c r="E232" s="61" t="s">
        <v>423</v>
      </c>
      <c r="F232" s="61" t="s">
        <v>424</v>
      </c>
      <c r="G232" s="49">
        <f t="shared" si="20"/>
        <v>0</v>
      </c>
      <c r="H232" s="50"/>
      <c r="I232" s="50">
        <f t="shared" ref="I232:I240" si="21">J232+K232</f>
        <v>0</v>
      </c>
      <c r="J232" s="54"/>
      <c r="K232" s="50"/>
      <c r="L232" s="55"/>
    </row>
    <row r="233" spans="1:12" ht="41.1" hidden="1" customHeight="1" x14ac:dyDescent="0.2">
      <c r="A233" s="57" t="s">
        <v>425</v>
      </c>
      <c r="B233" s="61">
        <v>4030</v>
      </c>
      <c r="C233" s="57" t="s">
        <v>310</v>
      </c>
      <c r="D233" s="53" t="s">
        <v>311</v>
      </c>
      <c r="E233" s="7" t="s">
        <v>43</v>
      </c>
      <c r="F233" s="7" t="s">
        <v>44</v>
      </c>
      <c r="G233" s="49">
        <f t="shared" si="20"/>
        <v>200000</v>
      </c>
      <c r="H233" s="50"/>
      <c r="I233" s="50">
        <f t="shared" si="21"/>
        <v>200000</v>
      </c>
      <c r="J233" s="54"/>
      <c r="K233" s="50">
        <v>200000</v>
      </c>
      <c r="L233" s="55"/>
    </row>
    <row r="234" spans="1:12" ht="48" hidden="1" customHeight="1" x14ac:dyDescent="0.2">
      <c r="A234" s="57" t="s">
        <v>426</v>
      </c>
      <c r="B234" s="57" t="s">
        <v>313</v>
      </c>
      <c r="C234" s="57" t="s">
        <v>314</v>
      </c>
      <c r="D234" s="48" t="s">
        <v>315</v>
      </c>
      <c r="E234" s="7"/>
      <c r="F234" s="7"/>
      <c r="G234" s="49">
        <f t="shared" si="20"/>
        <v>20000</v>
      </c>
      <c r="H234" s="65"/>
      <c r="I234" s="50">
        <f t="shared" si="21"/>
        <v>20000</v>
      </c>
      <c r="J234" s="54"/>
      <c r="K234" s="50">
        <v>20000</v>
      </c>
      <c r="L234" s="55"/>
    </row>
    <row r="235" spans="1:12" ht="48" hidden="1" customHeight="1" x14ac:dyDescent="0.2">
      <c r="A235" s="57" t="s">
        <v>427</v>
      </c>
      <c r="B235" s="61">
        <v>1080</v>
      </c>
      <c r="C235" s="57" t="s">
        <v>318</v>
      </c>
      <c r="D235" s="48" t="s">
        <v>319</v>
      </c>
      <c r="E235" s="7"/>
      <c r="F235" s="7"/>
      <c r="G235" s="49">
        <f t="shared" si="20"/>
        <v>0</v>
      </c>
      <c r="H235" s="65"/>
      <c r="I235" s="50">
        <f t="shared" si="21"/>
        <v>0</v>
      </c>
      <c r="J235" s="54"/>
      <c r="K235" s="50"/>
      <c r="L235" s="55"/>
    </row>
    <row r="236" spans="1:12" ht="51.75" hidden="1" customHeight="1" x14ac:dyDescent="0.2">
      <c r="A236" s="56" t="s">
        <v>428</v>
      </c>
      <c r="B236" s="57" t="s">
        <v>323</v>
      </c>
      <c r="C236" s="57" t="s">
        <v>37</v>
      </c>
      <c r="D236" s="48" t="s">
        <v>324</v>
      </c>
      <c r="E236" s="7"/>
      <c r="F236" s="7"/>
      <c r="G236" s="49">
        <f t="shared" si="20"/>
        <v>0</v>
      </c>
      <c r="H236" s="50"/>
      <c r="I236" s="50">
        <f t="shared" si="21"/>
        <v>0</v>
      </c>
      <c r="J236" s="54"/>
      <c r="K236" s="50">
        <v>0</v>
      </c>
      <c r="L236" s="55"/>
    </row>
    <row r="237" spans="1:12" ht="51.75" hidden="1" customHeight="1" x14ac:dyDescent="0.2">
      <c r="A237" s="56" t="s">
        <v>429</v>
      </c>
      <c r="B237" s="57" t="s">
        <v>430</v>
      </c>
      <c r="C237" s="57" t="s">
        <v>61</v>
      </c>
      <c r="D237" s="48" t="s">
        <v>431</v>
      </c>
      <c r="E237" s="48" t="s">
        <v>172</v>
      </c>
      <c r="F237" s="48" t="s">
        <v>173</v>
      </c>
      <c r="G237" s="49">
        <f t="shared" si="20"/>
        <v>0</v>
      </c>
      <c r="H237" s="50"/>
      <c r="I237" s="50">
        <f t="shared" si="21"/>
        <v>0</v>
      </c>
      <c r="J237" s="54"/>
      <c r="K237" s="50"/>
      <c r="L237" s="55"/>
    </row>
    <row r="238" spans="1:12" ht="55.5" hidden="1" customHeight="1" x14ac:dyDescent="0.2">
      <c r="A238" s="57" t="s">
        <v>432</v>
      </c>
      <c r="B238" s="53">
        <v>6090</v>
      </c>
      <c r="C238" s="56" t="s">
        <v>357</v>
      </c>
      <c r="D238" s="61" t="s">
        <v>358</v>
      </c>
      <c r="E238" s="61" t="s">
        <v>50</v>
      </c>
      <c r="F238" s="48" t="s">
        <v>51</v>
      </c>
      <c r="G238" s="49">
        <f t="shared" si="20"/>
        <v>0</v>
      </c>
      <c r="H238" s="50"/>
      <c r="I238" s="50">
        <f t="shared" si="21"/>
        <v>0</v>
      </c>
      <c r="J238" s="54"/>
      <c r="K238" s="50"/>
      <c r="L238" s="55"/>
    </row>
    <row r="239" spans="1:12" ht="55.5" hidden="1" customHeight="1" x14ac:dyDescent="0.2">
      <c r="A239" s="57" t="s">
        <v>433</v>
      </c>
      <c r="B239" s="61">
        <v>7322</v>
      </c>
      <c r="C239" s="57" t="s">
        <v>61</v>
      </c>
      <c r="D239" s="53" t="s">
        <v>233</v>
      </c>
      <c r="E239" s="61" t="s">
        <v>234</v>
      </c>
      <c r="F239" s="48" t="s">
        <v>235</v>
      </c>
      <c r="G239" s="49">
        <f t="shared" si="20"/>
        <v>0</v>
      </c>
      <c r="H239" s="50"/>
      <c r="I239" s="50">
        <f t="shared" si="21"/>
        <v>0</v>
      </c>
      <c r="J239" s="54"/>
      <c r="K239" s="50"/>
      <c r="L239" s="55"/>
    </row>
    <row r="240" spans="1:12" ht="55.5" hidden="1" customHeight="1" x14ac:dyDescent="0.2">
      <c r="A240" s="57" t="s">
        <v>434</v>
      </c>
      <c r="B240" s="53">
        <v>7370</v>
      </c>
      <c r="C240" s="56" t="s">
        <v>53</v>
      </c>
      <c r="D240" s="61" t="s">
        <v>420</v>
      </c>
      <c r="E240" s="48" t="s">
        <v>325</v>
      </c>
      <c r="F240" s="48" t="s">
        <v>435</v>
      </c>
      <c r="G240" s="49">
        <f t="shared" si="20"/>
        <v>500000</v>
      </c>
      <c r="H240" s="50"/>
      <c r="I240" s="50">
        <f t="shared" si="21"/>
        <v>500000</v>
      </c>
      <c r="J240" s="54"/>
      <c r="K240" s="50">
        <v>500000</v>
      </c>
      <c r="L240" s="55"/>
    </row>
    <row r="241" spans="1:12" ht="21" hidden="1" customHeight="1" x14ac:dyDescent="0.2">
      <c r="A241" s="57"/>
      <c r="B241" s="53"/>
      <c r="C241" s="56"/>
      <c r="D241" s="61"/>
      <c r="E241" s="63"/>
      <c r="F241" s="101"/>
      <c r="G241" s="49"/>
      <c r="H241" s="50"/>
      <c r="I241" s="50"/>
      <c r="J241" s="54"/>
      <c r="K241" s="50"/>
      <c r="L241" s="55"/>
    </row>
    <row r="242" spans="1:12" ht="23.1" customHeight="1" x14ac:dyDescent="0.2">
      <c r="A242" s="102">
        <v>3700000</v>
      </c>
      <c r="B242" s="72"/>
      <c r="C242" s="72"/>
      <c r="D242" s="73" t="s">
        <v>436</v>
      </c>
      <c r="E242" s="110"/>
      <c r="F242" s="110"/>
      <c r="G242" s="75">
        <f>H242+I242</f>
        <v>52526345</v>
      </c>
      <c r="H242" s="75">
        <f>H243</f>
        <v>24226345</v>
      </c>
      <c r="I242" s="75">
        <f>I243</f>
        <v>28300000</v>
      </c>
      <c r="J242" s="75">
        <f>J243</f>
        <v>0</v>
      </c>
      <c r="K242" s="75">
        <f>K243</f>
        <v>28300000</v>
      </c>
      <c r="L242" s="55">
        <v>1</v>
      </c>
    </row>
    <row r="243" spans="1:12" ht="23.1" customHeight="1" x14ac:dyDescent="0.2">
      <c r="A243" s="102">
        <v>3710000</v>
      </c>
      <c r="B243" s="72"/>
      <c r="C243" s="72"/>
      <c r="D243" s="73" t="s">
        <v>436</v>
      </c>
      <c r="E243" s="110"/>
      <c r="F243" s="110"/>
      <c r="G243" s="75">
        <f>SUM(G244:G255)</f>
        <v>52526345</v>
      </c>
      <c r="H243" s="75">
        <f>SUM(H244:H255)</f>
        <v>24226345</v>
      </c>
      <c r="I243" s="75">
        <f>SUM(I244:I255)</f>
        <v>28300000</v>
      </c>
      <c r="J243" s="75">
        <f>SUM(J244:J255)</f>
        <v>0</v>
      </c>
      <c r="K243" s="75">
        <f>SUM(K244:K255)</f>
        <v>28300000</v>
      </c>
      <c r="L243" s="55">
        <v>1</v>
      </c>
    </row>
    <row r="244" spans="1:12" ht="57" customHeight="1" x14ac:dyDescent="0.2">
      <c r="A244" s="53">
        <v>3718600</v>
      </c>
      <c r="B244" s="47">
        <v>8600</v>
      </c>
      <c r="C244" s="47" t="s">
        <v>139</v>
      </c>
      <c r="D244" s="61" t="s">
        <v>140</v>
      </c>
      <c r="E244" s="48" t="s">
        <v>141</v>
      </c>
      <c r="F244" s="48" t="s">
        <v>142</v>
      </c>
      <c r="G244" s="49">
        <f t="shared" ref="G244:G256" si="22">H244+I244</f>
        <v>37250000</v>
      </c>
      <c r="H244" s="50">
        <v>9950000</v>
      </c>
      <c r="I244" s="50">
        <f>J244+K244</f>
        <v>27300000</v>
      </c>
      <c r="J244" s="54"/>
      <c r="K244" s="50">
        <v>27300000</v>
      </c>
      <c r="L244" s="55">
        <v>1</v>
      </c>
    </row>
    <row r="245" spans="1:12" ht="63.75" hidden="1" customHeight="1" x14ac:dyDescent="0.2">
      <c r="A245" s="1">
        <v>3719770</v>
      </c>
      <c r="B245" s="3">
        <v>9770</v>
      </c>
      <c r="C245" s="3" t="s">
        <v>85</v>
      </c>
      <c r="D245" s="5" t="s">
        <v>437</v>
      </c>
      <c r="E245" s="61" t="s">
        <v>172</v>
      </c>
      <c r="F245" s="61" t="s">
        <v>173</v>
      </c>
      <c r="G245" s="49">
        <f t="shared" si="22"/>
        <v>0</v>
      </c>
      <c r="H245" s="50"/>
      <c r="I245" s="50"/>
      <c r="J245" s="54"/>
      <c r="K245" s="50"/>
      <c r="L245" s="55"/>
    </row>
    <row r="246" spans="1:12" ht="76.5" hidden="1" customHeight="1" x14ac:dyDescent="0.2">
      <c r="A246" s="1"/>
      <c r="B246" s="3"/>
      <c r="C246" s="3"/>
      <c r="D246" s="3"/>
      <c r="E246" s="48" t="s">
        <v>136</v>
      </c>
      <c r="F246" s="48" t="s">
        <v>438</v>
      </c>
      <c r="G246" s="49">
        <f t="shared" si="22"/>
        <v>45500</v>
      </c>
      <c r="H246" s="50">
        <v>45500</v>
      </c>
      <c r="I246" s="50">
        <f t="shared" ref="I246:I251" si="23">J246+K246</f>
        <v>0</v>
      </c>
      <c r="J246" s="54"/>
      <c r="K246" s="50"/>
      <c r="L246" s="70"/>
    </row>
    <row r="247" spans="1:12" ht="105" hidden="1" customHeight="1" x14ac:dyDescent="0.2">
      <c r="A247" s="1">
        <v>3719800</v>
      </c>
      <c r="B247" s="3">
        <v>9800</v>
      </c>
      <c r="C247" s="3" t="s">
        <v>85</v>
      </c>
      <c r="D247" s="5" t="s">
        <v>439</v>
      </c>
      <c r="E247" s="48" t="s">
        <v>440</v>
      </c>
      <c r="F247" s="48" t="s">
        <v>157</v>
      </c>
      <c r="G247" s="49">
        <f t="shared" si="22"/>
        <v>3775000</v>
      </c>
      <c r="H247" s="50">
        <v>3775000</v>
      </c>
      <c r="I247" s="50">
        <f t="shared" si="23"/>
        <v>0</v>
      </c>
      <c r="J247" s="54"/>
      <c r="K247" s="50"/>
      <c r="L247" s="55"/>
    </row>
    <row r="248" spans="1:12" ht="62.25" hidden="1" customHeight="1" x14ac:dyDescent="0.2">
      <c r="A248" s="1"/>
      <c r="B248" s="3"/>
      <c r="C248" s="3"/>
      <c r="D248" s="5"/>
      <c r="E248" s="69" t="s">
        <v>162</v>
      </c>
      <c r="F248" s="48" t="s">
        <v>441</v>
      </c>
      <c r="G248" s="49">
        <f t="shared" si="22"/>
        <v>2595845</v>
      </c>
      <c r="H248" s="50">
        <v>2595845</v>
      </c>
      <c r="I248" s="50">
        <f t="shared" si="23"/>
        <v>0</v>
      </c>
      <c r="J248" s="54"/>
      <c r="K248" s="50"/>
      <c r="L248" s="55"/>
    </row>
    <row r="249" spans="1:12" ht="62.25" hidden="1" customHeight="1" x14ac:dyDescent="0.2">
      <c r="A249" s="1"/>
      <c r="B249" s="3"/>
      <c r="C249" s="3"/>
      <c r="D249" s="5"/>
      <c r="E249" s="69" t="s">
        <v>442</v>
      </c>
      <c r="F249" s="48" t="s">
        <v>443</v>
      </c>
      <c r="G249" s="49">
        <f t="shared" si="22"/>
        <v>4080000</v>
      </c>
      <c r="H249" s="50">
        <v>3080000</v>
      </c>
      <c r="I249" s="50">
        <f t="shared" si="23"/>
        <v>1000000</v>
      </c>
      <c r="J249" s="54"/>
      <c r="K249" s="50">
        <v>1000000</v>
      </c>
      <c r="L249" s="55"/>
    </row>
    <row r="250" spans="1:12" ht="62.25" hidden="1" customHeight="1" x14ac:dyDescent="0.2">
      <c r="A250" s="53">
        <v>3719800</v>
      </c>
      <c r="B250" s="47">
        <v>9800</v>
      </c>
      <c r="C250" s="47" t="s">
        <v>85</v>
      </c>
      <c r="D250" s="5"/>
      <c r="E250" s="69" t="s">
        <v>196</v>
      </c>
      <c r="F250" s="48" t="s">
        <v>197</v>
      </c>
      <c r="G250" s="49">
        <f t="shared" si="22"/>
        <v>0</v>
      </c>
      <c r="H250" s="50"/>
      <c r="I250" s="50">
        <f t="shared" si="23"/>
        <v>0</v>
      </c>
      <c r="J250" s="54"/>
      <c r="K250" s="50"/>
      <c r="L250" s="55"/>
    </row>
    <row r="251" spans="1:12" ht="62.25" hidden="1" customHeight="1" x14ac:dyDescent="0.2">
      <c r="A251" s="53">
        <v>3719800</v>
      </c>
      <c r="B251" s="47">
        <v>9800</v>
      </c>
      <c r="C251" s="47" t="s">
        <v>85</v>
      </c>
      <c r="D251" s="5"/>
      <c r="E251" s="61" t="s">
        <v>172</v>
      </c>
      <c r="F251" s="61" t="s">
        <v>173</v>
      </c>
      <c r="G251" s="49">
        <f t="shared" si="22"/>
        <v>0</v>
      </c>
      <c r="H251" s="50"/>
      <c r="I251" s="50">
        <f t="shared" si="23"/>
        <v>0</v>
      </c>
      <c r="J251" s="54"/>
      <c r="K251" s="50"/>
      <c r="L251" s="55"/>
    </row>
    <row r="252" spans="1:12" ht="77.45" hidden="1" customHeight="1" x14ac:dyDescent="0.2">
      <c r="A252" s="53">
        <v>3719800</v>
      </c>
      <c r="B252" s="47">
        <v>9800</v>
      </c>
      <c r="C252" s="47" t="s">
        <v>85</v>
      </c>
      <c r="D252" s="5"/>
      <c r="E252" s="48" t="s">
        <v>91</v>
      </c>
      <c r="F252" s="61" t="s">
        <v>444</v>
      </c>
      <c r="G252" s="49">
        <f t="shared" si="22"/>
        <v>3250000</v>
      </c>
      <c r="H252" s="50">
        <v>3250000</v>
      </c>
      <c r="I252" s="50"/>
      <c r="J252" s="54"/>
      <c r="K252" s="50"/>
      <c r="L252" s="55"/>
    </row>
    <row r="253" spans="1:12" ht="84.6" hidden="1" customHeight="1" x14ac:dyDescent="0.2">
      <c r="A253" s="127">
        <v>3719800</v>
      </c>
      <c r="B253" s="128">
        <v>9800</v>
      </c>
      <c r="C253" s="128" t="s">
        <v>85</v>
      </c>
      <c r="D253" s="5"/>
      <c r="E253" s="129" t="s">
        <v>445</v>
      </c>
      <c r="F253" s="61" t="s">
        <v>446</v>
      </c>
      <c r="G253" s="49">
        <f t="shared" si="22"/>
        <v>370000</v>
      </c>
      <c r="H253" s="50">
        <v>370000</v>
      </c>
      <c r="I253" s="50"/>
      <c r="J253" s="54"/>
      <c r="K253" s="50"/>
      <c r="L253" s="55"/>
    </row>
    <row r="254" spans="1:12" ht="84.6" hidden="1" customHeight="1" x14ac:dyDescent="0.2">
      <c r="A254" s="127">
        <v>3719800</v>
      </c>
      <c r="B254" s="128">
        <v>9800</v>
      </c>
      <c r="C254" s="128" t="s">
        <v>85</v>
      </c>
      <c r="D254" s="5"/>
      <c r="E254" s="69" t="s">
        <v>164</v>
      </c>
      <c r="F254" s="48" t="s">
        <v>165</v>
      </c>
      <c r="G254" s="49">
        <f t="shared" si="22"/>
        <v>860000</v>
      </c>
      <c r="H254" s="50">
        <v>860000</v>
      </c>
      <c r="I254" s="50"/>
      <c r="J254" s="54"/>
      <c r="K254" s="50"/>
      <c r="L254" s="70"/>
    </row>
    <row r="255" spans="1:12" ht="84.6" customHeight="1" x14ac:dyDescent="0.2">
      <c r="A255" s="127">
        <v>3719800</v>
      </c>
      <c r="B255" s="128">
        <v>9800</v>
      </c>
      <c r="C255" s="128" t="s">
        <v>85</v>
      </c>
      <c r="D255" s="5"/>
      <c r="E255" s="130" t="s">
        <v>447</v>
      </c>
      <c r="F255" s="131" t="s">
        <v>448</v>
      </c>
      <c r="G255" s="132">
        <f t="shared" si="22"/>
        <v>300000</v>
      </c>
      <c r="H255" s="133">
        <v>300000</v>
      </c>
      <c r="I255" s="133"/>
      <c r="J255" s="134"/>
      <c r="K255" s="133"/>
      <c r="L255" s="70">
        <v>1</v>
      </c>
    </row>
    <row r="256" spans="1:12" ht="34.5" customHeight="1" x14ac:dyDescent="0.25">
      <c r="A256" s="74"/>
      <c r="B256" s="74"/>
      <c r="C256" s="74"/>
      <c r="D256" s="40" t="s">
        <v>449</v>
      </c>
      <c r="E256" s="135"/>
      <c r="F256" s="136"/>
      <c r="G256" s="137">
        <f t="shared" si="22"/>
        <v>1084983072</v>
      </c>
      <c r="H256" s="138">
        <f>H14+H57+H79+H111+H132+H155+H170+H222+H230+H242+H141</f>
        <v>702748152</v>
      </c>
      <c r="I256" s="138">
        <f>I14+I57+I79+I111+I132+I155+I170+I222+I230+I242+I141</f>
        <v>382234920</v>
      </c>
      <c r="J256" s="138">
        <f>J14+J57+J79+J111+J132+J155+J170+J222+J230+J242+J141</f>
        <v>7831780</v>
      </c>
      <c r="K256" s="138">
        <f>K14+K57+K79+K111+K132+K155+K170+K222+K230+K242+K141</f>
        <v>369595096</v>
      </c>
      <c r="L256" s="55">
        <v>1</v>
      </c>
    </row>
    <row r="257" spans="1:12" ht="15.75" hidden="1" x14ac:dyDescent="0.25">
      <c r="A257" s="139"/>
      <c r="B257" s="139"/>
      <c r="C257" s="140"/>
      <c r="D257" s="140"/>
      <c r="E257" s="140"/>
      <c r="F257" s="140"/>
      <c r="G257" s="141"/>
      <c r="H257" s="142"/>
      <c r="I257" s="142"/>
      <c r="J257" s="142"/>
      <c r="K257" s="142"/>
      <c r="L257" s="55"/>
    </row>
    <row r="258" spans="1:12" ht="15.75" hidden="1" x14ac:dyDescent="0.25">
      <c r="A258" s="139"/>
      <c r="B258" s="139"/>
      <c r="C258" s="140"/>
      <c r="D258" s="140"/>
      <c r="E258" s="140"/>
      <c r="F258" s="140"/>
      <c r="G258" s="141"/>
      <c r="H258" s="141"/>
      <c r="I258" s="141"/>
      <c r="J258" s="141"/>
      <c r="K258" s="141"/>
      <c r="L258" s="55"/>
    </row>
    <row r="259" spans="1:12" ht="15.75" hidden="1" x14ac:dyDescent="0.25">
      <c r="A259" s="139"/>
      <c r="B259" s="139"/>
      <c r="C259" s="140"/>
      <c r="D259" s="140"/>
      <c r="E259" s="140"/>
      <c r="F259" s="140"/>
      <c r="G259" s="141"/>
      <c r="H259" s="142"/>
      <c r="I259" s="142"/>
      <c r="J259" s="142"/>
      <c r="K259" s="142"/>
      <c r="L259" s="55"/>
    </row>
    <row r="260" spans="1:12" ht="15.75" hidden="1" x14ac:dyDescent="0.25">
      <c r="A260" s="139"/>
      <c r="B260" s="139"/>
      <c r="C260" s="140"/>
      <c r="D260" s="140"/>
      <c r="E260" s="140"/>
      <c r="F260" s="140"/>
      <c r="G260" s="141"/>
      <c r="H260" s="142"/>
      <c r="I260" s="142"/>
      <c r="J260" s="142"/>
      <c r="K260" s="142"/>
      <c r="L260" s="55"/>
    </row>
    <row r="261" spans="1:12" s="144" customFormat="1" ht="87" customHeight="1" x14ac:dyDescent="0.35">
      <c r="A261" s="152" t="s">
        <v>450</v>
      </c>
      <c r="B261" s="152"/>
      <c r="C261" s="152"/>
      <c r="D261" s="143"/>
      <c r="G261" s="153" t="s">
        <v>451</v>
      </c>
      <c r="H261" s="153"/>
      <c r="I261" s="153"/>
      <c r="J261" s="153"/>
      <c r="K261" s="153"/>
      <c r="L261" s="145">
        <v>1</v>
      </c>
    </row>
    <row r="262" spans="1:12" s="147" customFormat="1" ht="58.5" customHeight="1" x14ac:dyDescent="0.3">
      <c r="A262" s="154" t="s">
        <v>452</v>
      </c>
      <c r="B262" s="154"/>
      <c r="C262" s="154"/>
      <c r="D262" s="27"/>
      <c r="E262" s="140"/>
      <c r="F262" s="140"/>
      <c r="G262" s="155"/>
      <c r="H262" s="155"/>
      <c r="I262" s="155"/>
      <c r="J262" s="155"/>
      <c r="K262" s="155"/>
      <c r="L262" s="146">
        <v>1</v>
      </c>
    </row>
    <row r="263" spans="1:12" ht="36" hidden="1" customHeight="1" x14ac:dyDescent="0.3">
      <c r="A263" s="156"/>
      <c r="B263" s="156"/>
      <c r="C263" s="140"/>
      <c r="D263" s="139"/>
      <c r="E263" s="140"/>
      <c r="F263" s="140"/>
      <c r="G263" s="141"/>
      <c r="H263" s="142"/>
      <c r="I263" s="142"/>
      <c r="J263" s="142"/>
      <c r="K263" s="142"/>
      <c r="L263" s="37"/>
    </row>
    <row r="264" spans="1:12" ht="15.75" x14ac:dyDescent="0.25">
      <c r="A264" s="139"/>
      <c r="B264" s="139"/>
      <c r="C264" s="140"/>
      <c r="D264" s="139"/>
      <c r="E264" s="140"/>
      <c r="F264" s="140"/>
      <c r="G264" s="141"/>
      <c r="H264" s="142"/>
      <c r="I264" s="142"/>
      <c r="J264" s="142"/>
      <c r="K264" s="142"/>
      <c r="L264" s="37"/>
    </row>
    <row r="265" spans="1:12" ht="15.75" x14ac:dyDescent="0.25">
      <c r="A265" s="157"/>
      <c r="B265" s="157"/>
      <c r="C265" s="140"/>
      <c r="D265" s="139"/>
      <c r="E265" s="140"/>
      <c r="F265" s="140"/>
      <c r="G265" s="141"/>
      <c r="H265" s="142"/>
      <c r="I265" s="142"/>
      <c r="J265" s="142"/>
      <c r="K265" s="142"/>
      <c r="L265" s="37"/>
    </row>
    <row r="266" spans="1:12" ht="15.75" x14ac:dyDescent="0.25">
      <c r="A266" s="139"/>
      <c r="B266" s="139"/>
      <c r="C266" s="140"/>
      <c r="D266" s="139"/>
      <c r="E266" s="140"/>
      <c r="F266" s="140"/>
      <c r="G266" s="141"/>
      <c r="H266" s="142"/>
      <c r="I266" s="142"/>
      <c r="J266" s="142"/>
      <c r="K266" s="142"/>
      <c r="L266" s="37"/>
    </row>
    <row r="267" spans="1:12" ht="15.75" x14ac:dyDescent="0.25">
      <c r="A267" s="139"/>
      <c r="B267" s="139"/>
      <c r="C267" s="140"/>
      <c r="D267" s="139"/>
      <c r="E267" s="140"/>
      <c r="F267" s="140"/>
      <c r="G267" s="141"/>
      <c r="H267" s="142"/>
      <c r="I267" s="142"/>
      <c r="J267" s="142"/>
      <c r="K267" s="142"/>
      <c r="L267" s="37"/>
    </row>
    <row r="268" spans="1:12" ht="15.75" x14ac:dyDescent="0.25">
      <c r="A268" s="139"/>
      <c r="B268" s="139"/>
      <c r="C268" s="140"/>
      <c r="D268" s="139"/>
      <c r="E268" s="140"/>
      <c r="F268" s="140"/>
      <c r="G268" s="141"/>
      <c r="H268" s="142"/>
      <c r="I268" s="142"/>
      <c r="J268" s="142"/>
      <c r="K268" s="142"/>
      <c r="L268" s="37"/>
    </row>
    <row r="269" spans="1:12" ht="15.75" x14ac:dyDescent="0.25">
      <c r="A269" s="139"/>
      <c r="B269" s="139"/>
      <c r="C269" s="140"/>
      <c r="D269" s="139"/>
      <c r="E269" s="140"/>
      <c r="F269" s="140"/>
      <c r="G269" s="141"/>
      <c r="H269" s="142"/>
      <c r="I269" s="142"/>
      <c r="J269" s="142"/>
      <c r="K269" s="142"/>
      <c r="L269" s="37"/>
    </row>
    <row r="270" spans="1:12" ht="15.75" x14ac:dyDescent="0.25">
      <c r="A270" s="139"/>
      <c r="B270" s="139"/>
      <c r="C270" s="140"/>
      <c r="D270" s="139"/>
      <c r="E270" s="140"/>
      <c r="F270" s="140"/>
      <c r="G270" s="141"/>
      <c r="H270" s="142"/>
      <c r="I270" s="142"/>
      <c r="J270" s="142"/>
      <c r="K270" s="142"/>
      <c r="L270" s="37"/>
    </row>
    <row r="271" spans="1:12" ht="15.75" x14ac:dyDescent="0.25">
      <c r="A271" s="139"/>
      <c r="B271" s="139"/>
      <c r="C271" s="140"/>
      <c r="D271" s="139"/>
      <c r="E271" s="140"/>
      <c r="F271" s="140"/>
      <c r="G271" s="141"/>
      <c r="H271" s="142"/>
      <c r="I271" s="142"/>
      <c r="J271" s="142"/>
      <c r="K271" s="142"/>
      <c r="L271" s="37"/>
    </row>
    <row r="272" spans="1:12" ht="15.75" x14ac:dyDescent="0.25">
      <c r="A272" s="139"/>
      <c r="B272" s="139"/>
      <c r="C272" s="140"/>
      <c r="D272" s="139"/>
      <c r="E272" s="140"/>
      <c r="F272" s="140"/>
      <c r="G272" s="141"/>
      <c r="H272" s="142"/>
      <c r="I272" s="142"/>
      <c r="J272" s="142"/>
      <c r="K272" s="142"/>
      <c r="L272" s="37"/>
    </row>
    <row r="273" spans="1:12" ht="15.75" x14ac:dyDescent="0.25">
      <c r="A273" s="139"/>
      <c r="B273" s="139"/>
      <c r="C273" s="140"/>
      <c r="D273" s="139"/>
      <c r="E273" s="140"/>
      <c r="F273" s="140"/>
      <c r="G273" s="141"/>
      <c r="H273" s="142"/>
      <c r="I273" s="142"/>
      <c r="J273" s="142"/>
      <c r="K273" s="142"/>
      <c r="L273" s="37"/>
    </row>
    <row r="274" spans="1:12" ht="15.75" x14ac:dyDescent="0.25">
      <c r="A274" s="139"/>
      <c r="B274" s="139"/>
      <c r="C274" s="140"/>
      <c r="D274" s="139"/>
      <c r="E274" s="140"/>
      <c r="F274" s="140"/>
      <c r="G274" s="141"/>
      <c r="H274" s="142"/>
      <c r="I274" s="142"/>
      <c r="J274" s="142"/>
      <c r="K274" s="142"/>
      <c r="L274" s="37"/>
    </row>
    <row r="275" spans="1:12" ht="15.75" x14ac:dyDescent="0.25">
      <c r="A275" s="139"/>
      <c r="B275" s="139"/>
      <c r="C275" s="140"/>
      <c r="D275" s="139"/>
      <c r="E275" s="140"/>
      <c r="F275" s="140"/>
      <c r="G275" s="141"/>
      <c r="H275" s="142"/>
      <c r="I275" s="142"/>
      <c r="J275" s="142"/>
      <c r="K275" s="142"/>
      <c r="L275" s="37"/>
    </row>
    <row r="276" spans="1:12" ht="15.75" x14ac:dyDescent="0.25">
      <c r="A276" s="139"/>
      <c r="B276" s="139"/>
      <c r="C276" s="140"/>
      <c r="D276" s="139"/>
      <c r="E276" s="140"/>
      <c r="F276" s="140"/>
      <c r="G276" s="141"/>
      <c r="H276" s="142"/>
      <c r="I276" s="142"/>
      <c r="J276" s="142"/>
      <c r="K276" s="142"/>
      <c r="L276" s="37"/>
    </row>
    <row r="277" spans="1:12" ht="15.75" x14ac:dyDescent="0.25">
      <c r="A277" s="139"/>
      <c r="B277" s="139"/>
      <c r="C277" s="140"/>
      <c r="D277" s="139"/>
      <c r="E277" s="140"/>
      <c r="F277" s="140"/>
      <c r="G277" s="141"/>
      <c r="H277" s="142"/>
      <c r="I277" s="142"/>
      <c r="J277" s="142"/>
      <c r="K277" s="142"/>
      <c r="L277" s="37"/>
    </row>
    <row r="278" spans="1:12" ht="15.75" x14ac:dyDescent="0.25">
      <c r="A278" s="139"/>
      <c r="B278" s="139"/>
      <c r="C278" s="140"/>
      <c r="D278" s="139"/>
      <c r="E278" s="140"/>
      <c r="F278" s="140"/>
      <c r="G278" s="141"/>
      <c r="H278" s="142"/>
      <c r="I278" s="142"/>
      <c r="J278" s="142"/>
      <c r="K278" s="142"/>
      <c r="L278" s="37"/>
    </row>
    <row r="279" spans="1:12" ht="15.75" x14ac:dyDescent="0.25">
      <c r="A279" s="140"/>
      <c r="B279" s="139"/>
      <c r="C279" s="140"/>
      <c r="D279" s="139"/>
      <c r="E279" s="140"/>
      <c r="F279" s="140"/>
      <c r="G279" s="141"/>
      <c r="H279" s="142"/>
      <c r="I279" s="142"/>
      <c r="J279" s="142"/>
      <c r="K279" s="142"/>
      <c r="L279" s="37"/>
    </row>
    <row r="280" spans="1:12" ht="15.75" x14ac:dyDescent="0.25">
      <c r="A280" s="140"/>
      <c r="B280" s="139"/>
      <c r="C280" s="140"/>
      <c r="D280" s="139"/>
      <c r="E280" s="140"/>
      <c r="F280" s="140"/>
      <c r="G280" s="141"/>
      <c r="H280" s="142"/>
      <c r="I280" s="142"/>
      <c r="J280" s="142"/>
      <c r="K280" s="142"/>
      <c r="L280" s="37"/>
    </row>
    <row r="281" spans="1:12" ht="15.75" x14ac:dyDescent="0.25">
      <c r="A281" s="140"/>
      <c r="B281" s="139"/>
      <c r="C281" s="140"/>
      <c r="D281" s="139"/>
      <c r="E281" s="140"/>
      <c r="F281" s="140"/>
      <c r="G281" s="141"/>
      <c r="H281" s="142"/>
      <c r="I281" s="142"/>
      <c r="J281" s="142"/>
      <c r="K281" s="142"/>
      <c r="L281" s="37"/>
    </row>
    <row r="282" spans="1:12" ht="15.75" x14ac:dyDescent="0.25">
      <c r="A282" s="140"/>
      <c r="B282" s="139"/>
      <c r="C282" s="140"/>
      <c r="D282" s="139"/>
      <c r="E282" s="140"/>
      <c r="F282" s="140"/>
      <c r="G282" s="141"/>
      <c r="H282" s="142"/>
      <c r="I282" s="142"/>
      <c r="J282" s="142"/>
      <c r="K282" s="142"/>
      <c r="L282" s="37"/>
    </row>
    <row r="283" spans="1:12" ht="15.75" x14ac:dyDescent="0.25">
      <c r="A283" s="140"/>
      <c r="B283" s="139"/>
      <c r="C283" s="140"/>
      <c r="D283" s="139"/>
      <c r="E283" s="140"/>
      <c r="F283" s="140"/>
      <c r="G283" s="141"/>
      <c r="H283" s="142"/>
      <c r="I283" s="142"/>
      <c r="J283" s="142"/>
      <c r="K283" s="142"/>
      <c r="L283" s="37"/>
    </row>
    <row r="284" spans="1:12" ht="15.75" x14ac:dyDescent="0.25">
      <c r="A284" s="140"/>
      <c r="B284" s="139"/>
      <c r="C284" s="140"/>
      <c r="D284" s="139"/>
      <c r="E284" s="140"/>
      <c r="F284" s="140"/>
      <c r="G284" s="141"/>
      <c r="H284" s="142"/>
      <c r="I284" s="142"/>
      <c r="J284" s="142"/>
      <c r="K284" s="142"/>
      <c r="L284" s="37"/>
    </row>
    <row r="285" spans="1:12" ht="15.75" x14ac:dyDescent="0.25">
      <c r="A285" s="140"/>
      <c r="B285" s="139"/>
      <c r="C285" s="140"/>
      <c r="D285" s="139"/>
      <c r="E285" s="140"/>
      <c r="F285" s="140"/>
      <c r="G285" s="141"/>
      <c r="H285" s="142"/>
      <c r="I285" s="142"/>
      <c r="J285" s="142"/>
      <c r="K285" s="142"/>
      <c r="L285" s="37"/>
    </row>
    <row r="286" spans="1:12" ht="15.75" x14ac:dyDescent="0.25">
      <c r="A286" s="140"/>
      <c r="B286" s="139"/>
      <c r="C286" s="140"/>
      <c r="D286" s="139"/>
      <c r="E286" s="140"/>
      <c r="F286" s="140"/>
      <c r="G286" s="141"/>
      <c r="H286" s="142"/>
      <c r="I286" s="142"/>
      <c r="J286" s="142"/>
      <c r="K286" s="142"/>
      <c r="L286" s="37"/>
    </row>
    <row r="287" spans="1:12" ht="15.75" x14ac:dyDescent="0.25">
      <c r="A287" s="140"/>
      <c r="B287" s="139"/>
      <c r="C287" s="140"/>
      <c r="D287" s="139"/>
      <c r="E287" s="140"/>
      <c r="F287" s="140"/>
      <c r="G287" s="141"/>
      <c r="H287" s="142"/>
      <c r="I287" s="142"/>
      <c r="J287" s="142"/>
      <c r="K287" s="142"/>
      <c r="L287" s="37"/>
    </row>
    <row r="288" spans="1:12" ht="15.75" x14ac:dyDescent="0.25">
      <c r="A288" s="140"/>
      <c r="B288" s="139"/>
      <c r="C288" s="140"/>
      <c r="D288" s="139"/>
      <c r="E288" s="140"/>
      <c r="F288" s="140"/>
      <c r="G288" s="141"/>
      <c r="H288" s="142"/>
      <c r="I288" s="142"/>
      <c r="J288" s="142"/>
      <c r="K288" s="142"/>
      <c r="L288" s="37"/>
    </row>
    <row r="289" spans="1:12" ht="15.75" x14ac:dyDescent="0.25">
      <c r="A289" s="140"/>
      <c r="B289" s="139"/>
      <c r="C289" s="140"/>
      <c r="D289" s="139"/>
      <c r="E289" s="140"/>
      <c r="F289" s="140"/>
      <c r="G289" s="141"/>
      <c r="H289" s="142"/>
      <c r="I289" s="142"/>
      <c r="J289" s="142"/>
      <c r="K289" s="142"/>
      <c r="L289" s="37"/>
    </row>
    <row r="290" spans="1:12" ht="15.75" x14ac:dyDescent="0.25">
      <c r="A290" s="140"/>
      <c r="B290" s="139"/>
      <c r="C290" s="140"/>
      <c r="D290" s="139"/>
      <c r="E290" s="140"/>
      <c r="F290" s="140"/>
      <c r="G290" s="141"/>
      <c r="H290" s="142"/>
      <c r="I290" s="142"/>
      <c r="J290" s="142"/>
      <c r="K290" s="142"/>
      <c r="L290" s="37"/>
    </row>
    <row r="291" spans="1:12" ht="15.75" x14ac:dyDescent="0.25">
      <c r="A291" s="140"/>
      <c r="B291" s="139"/>
      <c r="C291" s="140"/>
      <c r="D291" s="139"/>
      <c r="E291" s="140"/>
      <c r="F291" s="140"/>
      <c r="G291" s="141"/>
      <c r="H291" s="142"/>
      <c r="I291" s="142"/>
      <c r="J291" s="142"/>
      <c r="K291" s="142"/>
      <c r="L291" s="37"/>
    </row>
    <row r="292" spans="1:12" ht="15.75" x14ac:dyDescent="0.25">
      <c r="A292" s="140"/>
      <c r="B292" s="139"/>
      <c r="C292" s="140"/>
      <c r="D292" s="139"/>
      <c r="E292" s="140"/>
      <c r="F292" s="140"/>
      <c r="G292" s="141"/>
      <c r="H292" s="142"/>
      <c r="I292" s="142"/>
      <c r="J292" s="142"/>
      <c r="K292" s="142"/>
      <c r="L292" s="37"/>
    </row>
    <row r="293" spans="1:12" ht="15.75" x14ac:dyDescent="0.25">
      <c r="A293" s="140"/>
      <c r="B293" s="139"/>
      <c r="C293" s="140"/>
      <c r="D293" s="139"/>
      <c r="E293" s="140"/>
      <c r="F293" s="140"/>
      <c r="G293" s="141"/>
      <c r="H293" s="142"/>
      <c r="I293" s="142"/>
      <c r="J293" s="142"/>
      <c r="K293" s="142"/>
      <c r="L293" s="37"/>
    </row>
    <row r="294" spans="1:12" ht="15.75" x14ac:dyDescent="0.25">
      <c r="A294" s="140"/>
      <c r="B294" s="139"/>
      <c r="C294" s="140"/>
      <c r="D294" s="139"/>
      <c r="E294" s="140"/>
      <c r="F294" s="140"/>
      <c r="G294" s="141"/>
      <c r="H294" s="142"/>
      <c r="I294" s="142"/>
      <c r="J294" s="142"/>
      <c r="K294" s="142"/>
      <c r="L294" s="37"/>
    </row>
    <row r="295" spans="1:12" ht="15.75" x14ac:dyDescent="0.25">
      <c r="A295" s="140"/>
      <c r="B295" s="139"/>
      <c r="C295" s="140"/>
      <c r="D295" s="139"/>
      <c r="E295" s="140"/>
      <c r="F295" s="140"/>
      <c r="G295" s="141"/>
      <c r="H295" s="142"/>
      <c r="I295" s="142"/>
      <c r="J295" s="142"/>
      <c r="K295" s="142"/>
      <c r="L295" s="37"/>
    </row>
    <row r="296" spans="1:12" ht="15.75" x14ac:dyDescent="0.25">
      <c r="A296" s="140"/>
      <c r="B296" s="139"/>
      <c r="C296" s="140"/>
      <c r="D296" s="139"/>
      <c r="E296" s="140"/>
      <c r="F296" s="140"/>
      <c r="G296" s="141"/>
      <c r="H296" s="142"/>
      <c r="I296" s="142"/>
      <c r="J296" s="142"/>
      <c r="K296" s="142"/>
      <c r="L296" s="37"/>
    </row>
    <row r="297" spans="1:12" ht="15.75" x14ac:dyDescent="0.25">
      <c r="A297" s="140"/>
      <c r="B297" s="139"/>
      <c r="C297" s="140"/>
      <c r="D297" s="139"/>
      <c r="E297" s="140"/>
      <c r="F297" s="140"/>
      <c r="G297" s="141"/>
      <c r="H297" s="142"/>
      <c r="I297" s="142"/>
      <c r="J297" s="142"/>
      <c r="K297" s="142"/>
      <c r="L297" s="37"/>
    </row>
    <row r="298" spans="1:12" ht="15.75" x14ac:dyDescent="0.25">
      <c r="A298" s="140"/>
      <c r="B298" s="139"/>
      <c r="C298" s="140"/>
      <c r="D298" s="139"/>
      <c r="E298" s="140"/>
      <c r="F298" s="140"/>
      <c r="G298" s="141"/>
      <c r="H298" s="142"/>
      <c r="I298" s="142"/>
      <c r="J298" s="142"/>
      <c r="K298" s="142"/>
      <c r="L298" s="37"/>
    </row>
    <row r="299" spans="1:12" ht="15.75" x14ac:dyDescent="0.25">
      <c r="A299" s="140"/>
      <c r="B299" s="139"/>
      <c r="C299" s="140"/>
      <c r="D299" s="139"/>
      <c r="E299" s="140"/>
      <c r="F299" s="140"/>
      <c r="G299" s="141"/>
      <c r="H299" s="142"/>
      <c r="I299" s="142"/>
      <c r="J299" s="142"/>
      <c r="K299" s="142"/>
      <c r="L299" s="37"/>
    </row>
    <row r="300" spans="1:12" ht="15.75" x14ac:dyDescent="0.25">
      <c r="A300" s="140"/>
      <c r="B300" s="139"/>
      <c r="C300" s="140"/>
      <c r="D300" s="139"/>
      <c r="E300" s="140"/>
      <c r="F300" s="140"/>
      <c r="G300" s="141"/>
      <c r="H300" s="142"/>
      <c r="I300" s="142"/>
      <c r="J300" s="142"/>
      <c r="K300" s="142"/>
      <c r="L300" s="37"/>
    </row>
    <row r="301" spans="1:12" ht="15.75" x14ac:dyDescent="0.25">
      <c r="A301" s="140"/>
      <c r="B301" s="139"/>
      <c r="C301" s="140"/>
      <c r="D301" s="139"/>
      <c r="E301" s="140"/>
      <c r="F301" s="140"/>
      <c r="G301" s="141"/>
      <c r="H301" s="142"/>
      <c r="I301" s="142"/>
      <c r="J301" s="142"/>
      <c r="K301" s="142"/>
      <c r="L301" s="37"/>
    </row>
    <row r="302" spans="1:12" ht="15.75" x14ac:dyDescent="0.25">
      <c r="A302" s="140"/>
      <c r="B302" s="139"/>
      <c r="C302" s="140"/>
      <c r="D302" s="139"/>
      <c r="E302" s="140"/>
      <c r="F302" s="140"/>
      <c r="G302" s="141"/>
      <c r="H302" s="142"/>
      <c r="I302" s="142"/>
      <c r="J302" s="142"/>
      <c r="K302" s="142"/>
      <c r="L302" s="37"/>
    </row>
    <row r="303" spans="1:12" ht="15.75" x14ac:dyDescent="0.25">
      <c r="A303" s="140"/>
      <c r="B303" s="139"/>
      <c r="C303" s="140"/>
      <c r="D303" s="139"/>
      <c r="E303" s="140"/>
      <c r="F303" s="140"/>
      <c r="G303" s="141"/>
      <c r="H303" s="142"/>
      <c r="I303" s="142"/>
      <c r="J303" s="142"/>
      <c r="K303" s="142"/>
      <c r="L303" s="37"/>
    </row>
    <row r="304" spans="1:12" ht="15.75" x14ac:dyDescent="0.25">
      <c r="A304" s="140"/>
      <c r="B304" s="139"/>
      <c r="C304" s="140"/>
      <c r="D304" s="139"/>
      <c r="E304" s="140"/>
      <c r="F304" s="140"/>
      <c r="G304" s="141"/>
      <c r="H304" s="142"/>
      <c r="I304" s="142"/>
      <c r="J304" s="142"/>
      <c r="K304" s="142"/>
      <c r="L304" s="37"/>
    </row>
    <row r="305" spans="1:12" ht="15.75" x14ac:dyDescent="0.25">
      <c r="A305" s="140"/>
      <c r="B305" s="139"/>
      <c r="C305" s="140"/>
      <c r="D305" s="139"/>
      <c r="E305" s="140"/>
      <c r="F305" s="140"/>
      <c r="G305" s="141"/>
      <c r="H305" s="142"/>
      <c r="I305" s="142"/>
      <c r="J305" s="142"/>
      <c r="K305" s="142"/>
      <c r="L305" s="37"/>
    </row>
    <row r="306" spans="1:12" ht="15.75" x14ac:dyDescent="0.25">
      <c r="A306" s="140"/>
      <c r="B306" s="139"/>
      <c r="C306" s="140"/>
      <c r="D306" s="139"/>
      <c r="E306" s="140"/>
      <c r="F306" s="140"/>
      <c r="G306" s="141"/>
      <c r="H306" s="142"/>
      <c r="I306" s="142"/>
      <c r="J306" s="142"/>
      <c r="K306" s="142"/>
      <c r="L306" s="37"/>
    </row>
    <row r="307" spans="1:12" ht="15.75" x14ac:dyDescent="0.25">
      <c r="A307" s="140"/>
      <c r="B307" s="139"/>
      <c r="C307" s="140"/>
      <c r="D307" s="139"/>
      <c r="E307" s="140"/>
      <c r="F307" s="140"/>
      <c r="G307" s="141"/>
      <c r="H307" s="142"/>
      <c r="I307" s="142"/>
      <c r="J307" s="142"/>
      <c r="K307" s="142"/>
      <c r="L307" s="37"/>
    </row>
    <row r="308" spans="1:12" ht="15.75" x14ac:dyDescent="0.25">
      <c r="A308" s="140"/>
      <c r="B308" s="139"/>
      <c r="C308" s="140"/>
      <c r="D308" s="139"/>
      <c r="E308" s="140"/>
      <c r="F308" s="140"/>
      <c r="G308" s="141"/>
      <c r="H308" s="142"/>
      <c r="I308" s="142"/>
      <c r="J308" s="142"/>
      <c r="K308" s="142"/>
      <c r="L308" s="37"/>
    </row>
    <row r="309" spans="1:12" ht="15.75" x14ac:dyDescent="0.25">
      <c r="A309" s="140"/>
      <c r="B309" s="139"/>
      <c r="C309" s="140"/>
      <c r="D309" s="139"/>
      <c r="E309" s="140"/>
      <c r="F309" s="140"/>
      <c r="G309" s="141"/>
      <c r="H309" s="142"/>
      <c r="I309" s="142"/>
      <c r="J309" s="142"/>
      <c r="K309" s="142"/>
      <c r="L309" s="37"/>
    </row>
    <row r="310" spans="1:12" ht="15.75" x14ac:dyDescent="0.25">
      <c r="A310" s="140"/>
      <c r="B310" s="139"/>
      <c r="C310" s="140"/>
      <c r="D310" s="139"/>
      <c r="E310" s="140"/>
      <c r="F310" s="140"/>
      <c r="G310" s="141"/>
      <c r="H310" s="142"/>
      <c r="I310" s="142"/>
      <c r="J310" s="142"/>
      <c r="K310" s="142"/>
      <c r="L310" s="37"/>
    </row>
    <row r="311" spans="1:12" ht="15.75" x14ac:dyDescent="0.25">
      <c r="A311" s="140"/>
      <c r="B311" s="139"/>
      <c r="C311" s="140"/>
      <c r="D311" s="139"/>
      <c r="E311" s="140"/>
      <c r="F311" s="140"/>
      <c r="G311" s="141"/>
      <c r="H311" s="142"/>
      <c r="I311" s="142"/>
      <c r="J311" s="142"/>
      <c r="K311" s="142"/>
      <c r="L311" s="37"/>
    </row>
    <row r="312" spans="1:12" ht="15.75" x14ac:dyDescent="0.25">
      <c r="A312" s="140"/>
      <c r="B312" s="139"/>
      <c r="C312" s="140"/>
      <c r="D312" s="139"/>
      <c r="E312" s="140"/>
      <c r="F312" s="140"/>
      <c r="G312" s="141"/>
      <c r="H312" s="142"/>
      <c r="I312" s="142"/>
      <c r="J312" s="142"/>
      <c r="K312" s="142"/>
      <c r="L312" s="37"/>
    </row>
    <row r="313" spans="1:12" ht="15.75" x14ac:dyDescent="0.25">
      <c r="A313" s="140"/>
      <c r="B313" s="139"/>
      <c r="C313" s="140"/>
      <c r="D313" s="139"/>
      <c r="E313" s="140"/>
      <c r="F313" s="140"/>
      <c r="G313" s="141"/>
      <c r="H313" s="142"/>
      <c r="I313" s="142"/>
      <c r="J313" s="142"/>
      <c r="K313" s="142"/>
      <c r="L313" s="37"/>
    </row>
    <row r="314" spans="1:12" ht="15.75" x14ac:dyDescent="0.25">
      <c r="A314" s="140"/>
      <c r="B314" s="139"/>
      <c r="C314" s="140"/>
      <c r="D314" s="139"/>
      <c r="E314" s="140"/>
      <c r="F314" s="140"/>
      <c r="G314" s="148"/>
      <c r="H314" s="149"/>
      <c r="I314" s="149"/>
      <c r="J314" s="149"/>
      <c r="K314" s="149"/>
      <c r="L314" s="37"/>
    </row>
    <row r="315" spans="1:12" ht="15.75" x14ac:dyDescent="0.25">
      <c r="A315" s="140"/>
      <c r="B315" s="139"/>
      <c r="C315" s="140"/>
      <c r="D315" s="139"/>
      <c r="E315" s="140"/>
      <c r="F315" s="140"/>
      <c r="G315" s="148"/>
      <c r="H315" s="149"/>
      <c r="I315" s="149"/>
      <c r="J315" s="149"/>
      <c r="K315" s="149"/>
      <c r="L315" s="37"/>
    </row>
    <row r="316" spans="1:12" ht="15.75" x14ac:dyDescent="0.25">
      <c r="A316" s="140"/>
      <c r="B316" s="139"/>
      <c r="C316" s="140"/>
      <c r="D316" s="139"/>
      <c r="E316" s="140"/>
      <c r="F316" s="140"/>
      <c r="G316" s="148"/>
      <c r="H316" s="149"/>
      <c r="I316" s="149"/>
      <c r="J316" s="149"/>
      <c r="K316" s="149"/>
      <c r="L316" s="37"/>
    </row>
    <row r="317" spans="1:12" ht="15.75" x14ac:dyDescent="0.25">
      <c r="A317" s="140"/>
      <c r="B317" s="139"/>
      <c r="C317" s="140"/>
      <c r="D317" s="139"/>
      <c r="E317" s="140"/>
      <c r="F317" s="140"/>
      <c r="G317" s="148"/>
      <c r="H317" s="149"/>
      <c r="I317" s="149"/>
      <c r="J317" s="149"/>
      <c r="K317" s="149"/>
      <c r="L317" s="37"/>
    </row>
    <row r="318" spans="1:12" ht="15.75" x14ac:dyDescent="0.25">
      <c r="A318" s="140"/>
      <c r="B318" s="139"/>
      <c r="C318" s="140"/>
      <c r="D318" s="140"/>
      <c r="E318" s="140"/>
      <c r="F318" s="140"/>
      <c r="G318" s="148"/>
      <c r="H318" s="149"/>
      <c r="I318" s="149"/>
      <c r="J318" s="149"/>
      <c r="K318" s="149"/>
      <c r="L318" s="37"/>
    </row>
    <row r="319" spans="1:12" ht="15.75" x14ac:dyDescent="0.25">
      <c r="A319" s="140"/>
      <c r="B319" s="139"/>
      <c r="C319" s="140"/>
      <c r="D319" s="140"/>
      <c r="E319" s="140"/>
      <c r="F319" s="140"/>
      <c r="G319" s="148"/>
      <c r="H319" s="149"/>
      <c r="I319" s="149"/>
      <c r="J319" s="149"/>
      <c r="K319" s="149"/>
      <c r="L319" s="37"/>
    </row>
    <row r="320" spans="1:12" ht="15.75" x14ac:dyDescent="0.25">
      <c r="A320" s="140"/>
      <c r="B320" s="139"/>
      <c r="C320" s="140"/>
      <c r="D320" s="140"/>
      <c r="E320" s="140"/>
      <c r="F320" s="140"/>
      <c r="G320" s="148"/>
      <c r="H320" s="149"/>
      <c r="I320" s="149"/>
      <c r="J320" s="149"/>
      <c r="K320" s="149"/>
      <c r="L320" s="37"/>
    </row>
    <row r="321" spans="1:12" ht="15.75" x14ac:dyDescent="0.25">
      <c r="A321" s="140"/>
      <c r="B321" s="139"/>
      <c r="C321" s="140"/>
      <c r="D321" s="140"/>
      <c r="E321" s="140"/>
      <c r="F321" s="140"/>
      <c r="G321" s="148"/>
      <c r="H321" s="149"/>
      <c r="I321" s="149"/>
      <c r="J321" s="149"/>
      <c r="K321" s="149"/>
      <c r="L321" s="37"/>
    </row>
    <row r="322" spans="1:12" ht="15.75" x14ac:dyDescent="0.25">
      <c r="A322" s="140"/>
      <c r="B322" s="139"/>
      <c r="C322" s="140"/>
      <c r="D322" s="140"/>
      <c r="E322" s="140"/>
      <c r="F322" s="140"/>
      <c r="G322" s="148"/>
      <c r="H322" s="149"/>
      <c r="I322" s="149"/>
      <c r="J322" s="149"/>
      <c r="K322" s="149"/>
      <c r="L322" s="37"/>
    </row>
    <row r="323" spans="1:12" ht="15.75" x14ac:dyDescent="0.25">
      <c r="A323" s="140"/>
      <c r="B323" s="139"/>
      <c r="C323" s="140"/>
      <c r="D323" s="140"/>
      <c r="E323" s="140"/>
      <c r="F323" s="140"/>
      <c r="G323" s="148"/>
      <c r="H323" s="149"/>
      <c r="I323" s="149"/>
      <c r="J323" s="149"/>
      <c r="K323" s="149"/>
      <c r="L323" s="37"/>
    </row>
    <row r="324" spans="1:12" ht="15.75" x14ac:dyDescent="0.25">
      <c r="A324" s="140"/>
      <c r="B324" s="139"/>
      <c r="C324" s="140"/>
      <c r="D324" s="140"/>
      <c r="E324" s="140"/>
      <c r="F324" s="140"/>
      <c r="G324" s="148"/>
      <c r="H324" s="149"/>
      <c r="I324" s="149"/>
      <c r="J324" s="149"/>
      <c r="K324" s="149"/>
      <c r="L324" s="37"/>
    </row>
    <row r="325" spans="1:12" ht="15.75" x14ac:dyDescent="0.25">
      <c r="A325" s="140"/>
      <c r="B325" s="139"/>
      <c r="C325" s="140"/>
      <c r="D325" s="140"/>
      <c r="E325" s="140"/>
      <c r="F325" s="140"/>
      <c r="G325" s="148"/>
      <c r="H325" s="149"/>
      <c r="I325" s="149"/>
      <c r="J325" s="149"/>
      <c r="K325" s="149"/>
      <c r="L325" s="37"/>
    </row>
    <row r="326" spans="1:12" ht="15.75" x14ac:dyDescent="0.25">
      <c r="A326" s="140"/>
      <c r="B326" s="139"/>
      <c r="C326" s="140"/>
      <c r="D326" s="140"/>
      <c r="E326" s="140"/>
      <c r="F326" s="140"/>
      <c r="G326" s="148"/>
      <c r="H326" s="149"/>
      <c r="I326" s="149"/>
      <c r="J326" s="149"/>
      <c r="K326" s="149"/>
      <c r="L326" s="37"/>
    </row>
    <row r="327" spans="1:12" ht="15.75" x14ac:dyDescent="0.25">
      <c r="A327" s="140"/>
      <c r="B327" s="139"/>
      <c r="C327" s="140"/>
      <c r="D327" s="140"/>
      <c r="E327" s="140"/>
      <c r="F327" s="140"/>
      <c r="G327" s="148"/>
      <c r="H327" s="149"/>
      <c r="I327" s="149"/>
      <c r="J327" s="149"/>
      <c r="K327" s="149"/>
      <c r="L327" s="37"/>
    </row>
    <row r="328" spans="1:12" ht="15.75" x14ac:dyDescent="0.25">
      <c r="A328" s="140"/>
      <c r="B328" s="139"/>
      <c r="C328" s="140"/>
      <c r="D328" s="140"/>
      <c r="E328" s="140"/>
      <c r="F328" s="140"/>
      <c r="G328" s="148"/>
      <c r="H328" s="149"/>
      <c r="I328" s="149"/>
      <c r="J328" s="149"/>
      <c r="K328" s="149"/>
      <c r="L328" s="37"/>
    </row>
    <row r="329" spans="1:12" ht="15.75" x14ac:dyDescent="0.25">
      <c r="A329" s="140"/>
      <c r="B329" s="139"/>
      <c r="C329" s="140"/>
      <c r="D329" s="140"/>
      <c r="E329" s="140"/>
      <c r="F329" s="140"/>
      <c r="G329" s="148"/>
      <c r="H329" s="149"/>
      <c r="I329" s="149"/>
      <c r="J329" s="149"/>
      <c r="K329" s="149"/>
      <c r="L329" s="37"/>
    </row>
    <row r="330" spans="1:12" ht="15.75" x14ac:dyDescent="0.25">
      <c r="A330" s="140"/>
      <c r="B330" s="139"/>
      <c r="C330" s="140"/>
      <c r="D330" s="140"/>
      <c r="E330" s="140"/>
      <c r="F330" s="140"/>
      <c r="G330" s="148"/>
      <c r="H330" s="149"/>
      <c r="I330" s="149"/>
      <c r="J330" s="149"/>
      <c r="K330" s="149"/>
      <c r="L330" s="37"/>
    </row>
    <row r="331" spans="1:12" ht="15.75" x14ac:dyDescent="0.25">
      <c r="A331" s="140"/>
      <c r="B331" s="139"/>
      <c r="C331" s="140"/>
      <c r="D331" s="140"/>
      <c r="E331" s="140"/>
      <c r="F331" s="140"/>
      <c r="G331" s="148"/>
      <c r="H331" s="149"/>
      <c r="I331" s="149"/>
      <c r="J331" s="149"/>
      <c r="K331" s="149"/>
      <c r="L331" s="37"/>
    </row>
    <row r="332" spans="1:12" ht="15.75" x14ac:dyDescent="0.25">
      <c r="A332" s="140"/>
      <c r="B332" s="139"/>
      <c r="C332" s="140"/>
      <c r="D332" s="140"/>
      <c r="E332" s="140"/>
      <c r="F332" s="140"/>
      <c r="G332" s="148"/>
      <c r="H332" s="149"/>
      <c r="I332" s="149"/>
      <c r="J332" s="149"/>
      <c r="K332" s="149"/>
      <c r="L332" s="37"/>
    </row>
    <row r="333" spans="1:12" ht="15.75" x14ac:dyDescent="0.25">
      <c r="A333" s="140"/>
      <c r="B333" s="139"/>
      <c r="C333" s="140"/>
      <c r="D333" s="140"/>
      <c r="E333" s="140"/>
      <c r="F333" s="140"/>
      <c r="G333" s="148"/>
      <c r="H333" s="149"/>
      <c r="I333" s="149"/>
      <c r="J333" s="149"/>
      <c r="K333" s="149"/>
      <c r="L333" s="37"/>
    </row>
    <row r="334" spans="1:12" ht="15.75" x14ac:dyDescent="0.25">
      <c r="A334" s="140"/>
      <c r="B334" s="139"/>
      <c r="C334" s="140"/>
      <c r="D334" s="140"/>
      <c r="E334" s="140"/>
      <c r="F334" s="140"/>
      <c r="G334" s="148"/>
      <c r="H334" s="149"/>
      <c r="I334" s="149"/>
      <c r="J334" s="149"/>
      <c r="K334" s="149"/>
      <c r="L334" s="37"/>
    </row>
    <row r="335" spans="1:12" ht="15.75" x14ac:dyDescent="0.25">
      <c r="A335" s="140"/>
      <c r="B335" s="139"/>
      <c r="C335" s="140"/>
      <c r="D335" s="140"/>
      <c r="E335" s="140"/>
      <c r="F335" s="140"/>
      <c r="G335" s="148"/>
      <c r="H335" s="149"/>
      <c r="I335" s="149"/>
      <c r="J335" s="149"/>
      <c r="K335" s="149"/>
      <c r="L335" s="37"/>
    </row>
    <row r="336" spans="1:12" ht="15.75" x14ac:dyDescent="0.25">
      <c r="A336" s="140"/>
      <c r="B336" s="139"/>
      <c r="C336" s="140"/>
      <c r="D336" s="140"/>
      <c r="E336" s="140"/>
      <c r="F336" s="140"/>
      <c r="G336" s="148"/>
      <c r="H336" s="149"/>
      <c r="I336" s="149"/>
      <c r="J336" s="149"/>
      <c r="K336" s="149"/>
      <c r="L336" s="37"/>
    </row>
    <row r="337" spans="1:12" ht="15.75" x14ac:dyDescent="0.25">
      <c r="A337" s="140"/>
      <c r="B337" s="139"/>
      <c r="C337" s="140"/>
      <c r="D337" s="140"/>
      <c r="E337" s="140"/>
      <c r="F337" s="140"/>
      <c r="G337" s="148"/>
      <c r="H337" s="149"/>
      <c r="I337" s="149"/>
      <c r="J337" s="149"/>
      <c r="K337" s="149"/>
      <c r="L337" s="37"/>
    </row>
    <row r="338" spans="1:12" ht="15.75" x14ac:dyDescent="0.25">
      <c r="A338" s="140"/>
      <c r="B338" s="139"/>
      <c r="C338" s="140"/>
      <c r="D338" s="140"/>
      <c r="E338" s="140"/>
      <c r="F338" s="140"/>
      <c r="G338" s="148"/>
      <c r="H338" s="149"/>
      <c r="I338" s="149"/>
      <c r="J338" s="149"/>
      <c r="K338" s="149"/>
      <c r="L338" s="37"/>
    </row>
    <row r="339" spans="1:12" ht="15.75" x14ac:dyDescent="0.25">
      <c r="A339" s="140"/>
      <c r="B339" s="139"/>
      <c r="C339" s="140"/>
      <c r="D339" s="140"/>
      <c r="E339" s="140"/>
      <c r="F339" s="140"/>
      <c r="G339" s="148"/>
      <c r="H339" s="149"/>
      <c r="I339" s="149"/>
      <c r="J339" s="149"/>
      <c r="K339" s="149"/>
      <c r="L339" s="37"/>
    </row>
    <row r="340" spans="1:12" ht="15.75" x14ac:dyDescent="0.25">
      <c r="A340" s="140"/>
      <c r="B340" s="139"/>
      <c r="C340" s="140"/>
      <c r="D340" s="140"/>
      <c r="E340" s="140"/>
      <c r="F340" s="140"/>
      <c r="G340" s="148"/>
      <c r="H340" s="149"/>
      <c r="I340" s="149"/>
      <c r="J340" s="149"/>
      <c r="K340" s="149"/>
      <c r="L340" s="37"/>
    </row>
    <row r="341" spans="1:12" ht="15.75" x14ac:dyDescent="0.25">
      <c r="A341" s="140"/>
      <c r="B341" s="139"/>
      <c r="C341" s="140"/>
      <c r="D341" s="140"/>
      <c r="E341" s="140"/>
      <c r="F341" s="140"/>
      <c r="G341" s="148"/>
      <c r="H341" s="149"/>
      <c r="I341" s="149"/>
      <c r="J341" s="149"/>
      <c r="K341" s="149"/>
      <c r="L341" s="37"/>
    </row>
    <row r="342" spans="1:12" ht="15.75" x14ac:dyDescent="0.25">
      <c r="A342" s="140"/>
      <c r="B342" s="139"/>
      <c r="C342" s="140"/>
      <c r="D342" s="140"/>
      <c r="E342" s="140"/>
      <c r="F342" s="140"/>
      <c r="G342" s="148"/>
      <c r="H342" s="149"/>
      <c r="I342" s="149"/>
      <c r="J342" s="149"/>
      <c r="K342" s="149"/>
      <c r="L342" s="37"/>
    </row>
    <row r="343" spans="1:12" ht="15.75" x14ac:dyDescent="0.25">
      <c r="A343" s="140"/>
      <c r="B343" s="139"/>
      <c r="C343" s="140"/>
      <c r="D343" s="140"/>
      <c r="E343" s="140"/>
      <c r="F343" s="140"/>
      <c r="G343" s="148"/>
      <c r="H343" s="149"/>
      <c r="I343" s="149"/>
      <c r="J343" s="149"/>
      <c r="K343" s="149"/>
      <c r="L343" s="37"/>
    </row>
    <row r="344" spans="1:12" ht="15.75" x14ac:dyDescent="0.25">
      <c r="A344" s="140"/>
      <c r="B344" s="139"/>
      <c r="C344" s="140"/>
      <c r="D344" s="140"/>
      <c r="E344" s="140"/>
      <c r="F344" s="140"/>
      <c r="G344" s="148"/>
      <c r="H344" s="149"/>
      <c r="I344" s="149"/>
      <c r="J344" s="149"/>
      <c r="K344" s="149"/>
      <c r="L344" s="37"/>
    </row>
    <row r="345" spans="1:12" ht="15.75" x14ac:dyDescent="0.25">
      <c r="A345" s="140"/>
      <c r="B345" s="139"/>
      <c r="C345" s="140"/>
      <c r="D345" s="140"/>
      <c r="E345" s="140"/>
      <c r="F345" s="140"/>
      <c r="G345" s="148"/>
      <c r="H345" s="149"/>
      <c r="I345" s="149"/>
      <c r="J345" s="149"/>
      <c r="K345" s="149"/>
      <c r="L345" s="37"/>
    </row>
    <row r="346" spans="1:12" ht="15.75" x14ac:dyDescent="0.25">
      <c r="A346" s="140"/>
      <c r="B346" s="139"/>
      <c r="C346" s="140"/>
      <c r="D346" s="140"/>
      <c r="E346" s="140"/>
      <c r="F346" s="140"/>
      <c r="G346" s="148"/>
      <c r="H346" s="149"/>
      <c r="I346" s="149"/>
      <c r="J346" s="149"/>
      <c r="K346" s="149"/>
      <c r="L346" s="37"/>
    </row>
    <row r="347" spans="1:12" ht="15.75" x14ac:dyDescent="0.25">
      <c r="A347" s="140"/>
      <c r="B347" s="139"/>
      <c r="C347" s="140"/>
      <c r="D347" s="140"/>
      <c r="E347" s="140"/>
      <c r="F347" s="140"/>
      <c r="G347" s="148"/>
      <c r="H347" s="149"/>
      <c r="I347" s="149"/>
      <c r="J347" s="149"/>
      <c r="K347" s="149"/>
      <c r="L347" s="37"/>
    </row>
    <row r="348" spans="1:12" ht="15.75" x14ac:dyDescent="0.25">
      <c r="A348" s="140"/>
      <c r="B348" s="139"/>
      <c r="C348" s="140"/>
      <c r="D348" s="140"/>
      <c r="E348" s="140"/>
      <c r="F348" s="140"/>
      <c r="G348" s="148"/>
      <c r="H348" s="149"/>
      <c r="I348" s="149"/>
      <c r="J348" s="149"/>
      <c r="K348" s="149"/>
      <c r="L348" s="37"/>
    </row>
    <row r="349" spans="1:12" ht="15.75" x14ac:dyDescent="0.25">
      <c r="A349" s="140"/>
      <c r="B349" s="139"/>
      <c r="C349" s="140"/>
      <c r="D349" s="140"/>
      <c r="E349" s="140"/>
      <c r="F349" s="140"/>
      <c r="G349" s="148"/>
      <c r="H349" s="149"/>
      <c r="I349" s="149"/>
      <c r="J349" s="149"/>
      <c r="K349" s="149"/>
      <c r="L349" s="37"/>
    </row>
    <row r="350" spans="1:12" ht="15.75" x14ac:dyDescent="0.25">
      <c r="A350" s="140"/>
      <c r="B350" s="139"/>
      <c r="C350" s="140"/>
      <c r="D350" s="140"/>
      <c r="E350" s="140"/>
      <c r="F350" s="140"/>
      <c r="G350" s="148"/>
      <c r="H350" s="149"/>
      <c r="I350" s="149"/>
      <c r="J350" s="149"/>
      <c r="K350" s="149"/>
      <c r="L350" s="37"/>
    </row>
    <row r="351" spans="1:12" ht="15.75" x14ac:dyDescent="0.25">
      <c r="A351" s="140"/>
      <c r="B351" s="139"/>
      <c r="C351" s="140"/>
      <c r="D351" s="140"/>
      <c r="E351" s="140"/>
      <c r="F351" s="140"/>
      <c r="G351" s="148"/>
      <c r="H351" s="149"/>
      <c r="I351" s="149"/>
      <c r="J351" s="149"/>
      <c r="K351" s="149"/>
      <c r="L351" s="37"/>
    </row>
    <row r="352" spans="1:12" ht="15.75" x14ac:dyDescent="0.25">
      <c r="A352" s="140"/>
      <c r="B352" s="139"/>
      <c r="C352" s="140"/>
      <c r="D352" s="140"/>
      <c r="E352" s="140"/>
      <c r="F352" s="140"/>
      <c r="G352" s="148"/>
      <c r="H352" s="149"/>
      <c r="I352" s="149"/>
      <c r="J352" s="149"/>
      <c r="K352" s="149"/>
      <c r="L352" s="37"/>
    </row>
    <row r="353" spans="1:12" ht="15.75" x14ac:dyDescent="0.25">
      <c r="A353" s="140"/>
      <c r="B353" s="139"/>
      <c r="C353" s="140"/>
      <c r="D353" s="140"/>
      <c r="E353" s="140"/>
      <c r="F353" s="140"/>
      <c r="G353" s="148"/>
      <c r="H353" s="149"/>
      <c r="I353" s="149"/>
      <c r="J353" s="149"/>
      <c r="K353" s="149"/>
      <c r="L353" s="37"/>
    </row>
    <row r="354" spans="1:12" ht="15.75" x14ac:dyDescent="0.25">
      <c r="A354" s="140"/>
      <c r="B354" s="139"/>
      <c r="C354" s="140"/>
      <c r="D354" s="140"/>
      <c r="E354" s="140"/>
      <c r="F354" s="140"/>
      <c r="G354" s="148"/>
      <c r="H354" s="149"/>
      <c r="I354" s="149"/>
      <c r="J354" s="149"/>
      <c r="K354" s="149"/>
      <c r="L354" s="37"/>
    </row>
    <row r="355" spans="1:12" ht="15.75" x14ac:dyDescent="0.25">
      <c r="A355" s="140"/>
      <c r="B355" s="139"/>
      <c r="C355" s="140"/>
      <c r="D355" s="140"/>
      <c r="E355" s="140"/>
      <c r="F355" s="140"/>
      <c r="G355" s="148"/>
      <c r="H355" s="149"/>
      <c r="I355" s="149"/>
      <c r="J355" s="149"/>
      <c r="K355" s="149"/>
      <c r="L355" s="37"/>
    </row>
    <row r="356" spans="1:12" ht="15.75" x14ac:dyDescent="0.25">
      <c r="A356" s="140"/>
      <c r="B356" s="139"/>
      <c r="C356" s="140"/>
      <c r="D356" s="140"/>
      <c r="E356" s="140"/>
      <c r="F356" s="140"/>
      <c r="G356" s="148"/>
      <c r="H356" s="149"/>
      <c r="I356" s="149"/>
      <c r="J356" s="149"/>
      <c r="K356" s="149"/>
      <c r="L356" s="37"/>
    </row>
    <row r="357" spans="1:12" ht="15.75" x14ac:dyDescent="0.25">
      <c r="A357" s="140"/>
      <c r="B357" s="139"/>
      <c r="C357" s="140"/>
      <c r="D357" s="140"/>
      <c r="E357" s="140"/>
      <c r="F357" s="140"/>
      <c r="G357" s="148"/>
      <c r="H357" s="149"/>
      <c r="I357" s="149"/>
      <c r="J357" s="149"/>
      <c r="K357" s="149"/>
      <c r="L357" s="37"/>
    </row>
    <row r="358" spans="1:12" ht="15.75" x14ac:dyDescent="0.25">
      <c r="A358" s="140"/>
      <c r="B358" s="139"/>
      <c r="C358" s="140"/>
      <c r="D358" s="140"/>
      <c r="E358" s="140"/>
      <c r="F358" s="140"/>
      <c r="G358" s="148"/>
      <c r="H358" s="149"/>
      <c r="I358" s="149"/>
      <c r="J358" s="149"/>
      <c r="K358" s="149"/>
      <c r="L358" s="37"/>
    </row>
    <row r="359" spans="1:12" ht="15.75" x14ac:dyDescent="0.25">
      <c r="A359" s="140"/>
      <c r="B359" s="139"/>
      <c r="C359" s="140"/>
      <c r="D359" s="140"/>
      <c r="E359" s="140"/>
      <c r="F359" s="140"/>
      <c r="G359" s="148"/>
      <c r="H359" s="149"/>
      <c r="I359" s="149"/>
      <c r="J359" s="149"/>
      <c r="K359" s="149"/>
      <c r="L359" s="37"/>
    </row>
    <row r="360" spans="1:12" ht="15.75" x14ac:dyDescent="0.25">
      <c r="A360" s="140"/>
      <c r="B360" s="139"/>
      <c r="C360" s="140"/>
      <c r="D360" s="140"/>
      <c r="E360" s="140"/>
      <c r="F360" s="140"/>
      <c r="G360" s="148"/>
      <c r="H360" s="149"/>
      <c r="I360" s="149"/>
      <c r="J360" s="149"/>
      <c r="K360" s="149"/>
      <c r="L360" s="37"/>
    </row>
    <row r="361" spans="1:12" ht="15.75" x14ac:dyDescent="0.25">
      <c r="A361" s="140"/>
      <c r="B361" s="139"/>
      <c r="C361" s="140"/>
      <c r="D361" s="140"/>
      <c r="E361" s="140"/>
      <c r="F361" s="140"/>
      <c r="G361" s="148"/>
      <c r="H361" s="149"/>
      <c r="I361" s="149"/>
      <c r="J361" s="149"/>
      <c r="K361" s="149"/>
      <c r="L361" s="37"/>
    </row>
    <row r="362" spans="1:12" ht="15.75" x14ac:dyDescent="0.25">
      <c r="A362" s="140"/>
      <c r="B362" s="139"/>
      <c r="C362" s="140"/>
      <c r="D362" s="140"/>
      <c r="E362" s="140"/>
      <c r="F362" s="140"/>
      <c r="G362" s="148"/>
      <c r="H362" s="149"/>
      <c r="I362" s="149"/>
      <c r="J362" s="149"/>
      <c r="K362" s="149"/>
      <c r="L362" s="37"/>
    </row>
    <row r="363" spans="1:12" ht="15.75" x14ac:dyDescent="0.25">
      <c r="A363" s="140"/>
      <c r="B363" s="139"/>
      <c r="C363" s="140"/>
      <c r="D363" s="140"/>
      <c r="E363" s="140"/>
      <c r="F363" s="140"/>
      <c r="G363" s="148"/>
      <c r="H363" s="149"/>
      <c r="I363" s="149"/>
      <c r="J363" s="149"/>
      <c r="K363" s="149"/>
      <c r="L363" s="37"/>
    </row>
    <row r="364" spans="1:12" ht="15.75" x14ac:dyDescent="0.25">
      <c r="A364" s="140"/>
      <c r="B364" s="139"/>
      <c r="C364" s="140"/>
      <c r="D364" s="140"/>
      <c r="E364" s="140"/>
      <c r="F364" s="140"/>
      <c r="G364" s="148"/>
      <c r="H364" s="149"/>
      <c r="I364" s="149"/>
      <c r="J364" s="149"/>
      <c r="K364" s="149"/>
      <c r="L364" s="37"/>
    </row>
    <row r="365" spans="1:12" ht="15.75" x14ac:dyDescent="0.25">
      <c r="A365" s="140"/>
      <c r="B365" s="139"/>
      <c r="C365" s="140"/>
      <c r="D365" s="140"/>
      <c r="E365" s="140"/>
      <c r="F365" s="140"/>
      <c r="G365" s="148"/>
      <c r="H365" s="149"/>
      <c r="I365" s="149"/>
      <c r="J365" s="149"/>
      <c r="K365" s="149"/>
      <c r="L365" s="37"/>
    </row>
    <row r="366" spans="1:12" ht="15.75" x14ac:dyDescent="0.25">
      <c r="A366" s="140"/>
      <c r="B366" s="139"/>
      <c r="C366" s="140"/>
      <c r="D366" s="140"/>
      <c r="E366" s="140"/>
      <c r="F366" s="140"/>
      <c r="G366" s="148"/>
      <c r="H366" s="149"/>
      <c r="I366" s="149"/>
      <c r="J366" s="149"/>
      <c r="K366" s="149"/>
      <c r="L366" s="37"/>
    </row>
    <row r="367" spans="1:12" ht="15.75" x14ac:dyDescent="0.25">
      <c r="A367" s="140"/>
      <c r="B367" s="139"/>
      <c r="C367" s="140"/>
      <c r="D367" s="140"/>
      <c r="E367" s="140"/>
      <c r="F367" s="140"/>
      <c r="G367" s="148"/>
      <c r="H367" s="149"/>
      <c r="I367" s="149"/>
      <c r="J367" s="149"/>
      <c r="K367" s="149"/>
      <c r="L367" s="37"/>
    </row>
    <row r="368" spans="1:12" ht="15.75" x14ac:dyDescent="0.25">
      <c r="A368" s="140"/>
      <c r="B368" s="139"/>
      <c r="C368" s="140"/>
      <c r="D368" s="140"/>
      <c r="E368" s="140"/>
      <c r="F368" s="140"/>
      <c r="G368" s="148"/>
      <c r="H368" s="149"/>
      <c r="I368" s="149"/>
      <c r="J368" s="149"/>
      <c r="K368" s="149"/>
      <c r="L368" s="37"/>
    </row>
    <row r="369" spans="1:12" ht="15.75" x14ac:dyDescent="0.25">
      <c r="A369" s="140"/>
      <c r="B369" s="139"/>
      <c r="C369" s="140"/>
      <c r="D369" s="140"/>
      <c r="E369" s="140"/>
      <c r="F369" s="140"/>
      <c r="G369" s="148"/>
      <c r="H369" s="149"/>
      <c r="I369" s="149"/>
      <c r="J369" s="149"/>
      <c r="K369" s="149"/>
      <c r="L369" s="37"/>
    </row>
    <row r="370" spans="1:12" ht="15.75" x14ac:dyDescent="0.25">
      <c r="A370" s="140"/>
      <c r="B370" s="139"/>
      <c r="C370" s="140"/>
      <c r="D370" s="140"/>
      <c r="E370" s="140"/>
      <c r="F370" s="140"/>
      <c r="G370" s="148"/>
      <c r="H370" s="149"/>
      <c r="I370" s="149"/>
      <c r="J370" s="149"/>
      <c r="K370" s="149"/>
      <c r="L370" s="37"/>
    </row>
    <row r="371" spans="1:12" ht="15.75" x14ac:dyDescent="0.25">
      <c r="A371" s="140"/>
      <c r="B371" s="139"/>
      <c r="C371" s="140"/>
      <c r="D371" s="140"/>
      <c r="E371" s="140"/>
      <c r="F371" s="140"/>
      <c r="G371" s="148"/>
      <c r="H371" s="149"/>
      <c r="I371" s="149"/>
      <c r="J371" s="149"/>
      <c r="K371" s="149"/>
      <c r="L371" s="37"/>
    </row>
    <row r="372" spans="1:12" ht="15.75" x14ac:dyDescent="0.25">
      <c r="A372" s="140"/>
      <c r="B372" s="139"/>
      <c r="C372" s="140"/>
      <c r="D372" s="140"/>
      <c r="E372" s="140"/>
      <c r="F372" s="140"/>
      <c r="G372" s="148"/>
      <c r="H372" s="149"/>
      <c r="I372" s="149"/>
      <c r="J372" s="149"/>
      <c r="K372" s="149"/>
      <c r="L372" s="37"/>
    </row>
    <row r="373" spans="1:12" ht="15.75" x14ac:dyDescent="0.25">
      <c r="A373" s="140"/>
      <c r="B373" s="139"/>
      <c r="C373" s="140"/>
      <c r="D373" s="140"/>
      <c r="E373" s="140"/>
      <c r="F373" s="140"/>
      <c r="G373" s="148"/>
      <c r="H373" s="149"/>
      <c r="I373" s="149"/>
      <c r="J373" s="149"/>
      <c r="K373" s="149"/>
      <c r="L373" s="37"/>
    </row>
    <row r="374" spans="1:12" ht="15.75" x14ac:dyDescent="0.25">
      <c r="A374" s="140"/>
      <c r="B374" s="139"/>
      <c r="C374" s="140"/>
      <c r="D374" s="140"/>
      <c r="E374" s="140"/>
      <c r="F374" s="140"/>
      <c r="G374" s="148"/>
      <c r="H374" s="149"/>
      <c r="I374" s="149"/>
      <c r="J374" s="149"/>
      <c r="K374" s="149"/>
      <c r="L374" s="37"/>
    </row>
    <row r="375" spans="1:12" ht="15.75" x14ac:dyDescent="0.25">
      <c r="A375" s="140"/>
      <c r="B375" s="139"/>
      <c r="C375" s="140"/>
      <c r="D375" s="140"/>
      <c r="E375" s="140"/>
      <c r="F375" s="140"/>
      <c r="G375" s="148"/>
      <c r="H375" s="149"/>
      <c r="I375" s="149"/>
      <c r="J375" s="149"/>
      <c r="K375" s="149"/>
      <c r="L375" s="37"/>
    </row>
    <row r="376" spans="1:12" ht="15.75" x14ac:dyDescent="0.25">
      <c r="A376" s="140"/>
      <c r="B376" s="139"/>
      <c r="C376" s="140"/>
      <c r="D376" s="140"/>
      <c r="E376" s="140"/>
      <c r="F376" s="140"/>
      <c r="G376" s="148"/>
      <c r="H376" s="149"/>
      <c r="I376" s="149"/>
      <c r="J376" s="149"/>
      <c r="K376" s="149"/>
      <c r="L376" s="37"/>
    </row>
    <row r="377" spans="1:12" ht="15.75" x14ac:dyDescent="0.25">
      <c r="A377" s="140"/>
      <c r="B377" s="139"/>
      <c r="C377" s="140"/>
      <c r="D377" s="140"/>
      <c r="E377" s="140"/>
      <c r="F377" s="140"/>
      <c r="G377" s="148"/>
      <c r="H377" s="149"/>
      <c r="I377" s="149"/>
      <c r="J377" s="149"/>
      <c r="K377" s="149"/>
      <c r="L377" s="37"/>
    </row>
    <row r="378" spans="1:12" ht="15.75" x14ac:dyDescent="0.25">
      <c r="A378" s="140"/>
      <c r="B378" s="139"/>
      <c r="C378" s="140"/>
      <c r="D378" s="140"/>
      <c r="E378" s="140"/>
      <c r="F378" s="140"/>
      <c r="G378" s="148"/>
      <c r="H378" s="149"/>
      <c r="I378" s="149"/>
      <c r="J378" s="149"/>
      <c r="K378" s="149"/>
      <c r="L378" s="37"/>
    </row>
    <row r="379" spans="1:12" ht="15.75" x14ac:dyDescent="0.25">
      <c r="A379" s="140"/>
      <c r="B379" s="139"/>
      <c r="C379" s="140"/>
      <c r="D379" s="140"/>
      <c r="E379" s="140"/>
      <c r="F379" s="140"/>
      <c r="G379" s="148"/>
      <c r="H379" s="149"/>
      <c r="I379" s="149"/>
      <c r="J379" s="149"/>
      <c r="K379" s="149"/>
      <c r="L379" s="37"/>
    </row>
    <row r="380" spans="1:12" ht="15.75" x14ac:dyDescent="0.25">
      <c r="A380" s="140"/>
      <c r="B380" s="139"/>
      <c r="C380" s="140"/>
      <c r="D380" s="140"/>
      <c r="E380" s="140"/>
      <c r="F380" s="140"/>
      <c r="G380" s="148"/>
      <c r="H380" s="149"/>
      <c r="I380" s="149"/>
      <c r="J380" s="149"/>
      <c r="K380" s="149"/>
      <c r="L380" s="37"/>
    </row>
    <row r="381" spans="1:12" ht="15.75" x14ac:dyDescent="0.25">
      <c r="A381" s="140"/>
      <c r="B381" s="139"/>
      <c r="C381" s="140"/>
      <c r="D381" s="140"/>
      <c r="E381" s="140"/>
      <c r="F381" s="140"/>
      <c r="G381" s="148"/>
      <c r="H381" s="149"/>
      <c r="I381" s="149"/>
      <c r="J381" s="149"/>
      <c r="K381" s="149"/>
      <c r="L381" s="37"/>
    </row>
    <row r="382" spans="1:12" ht="15.75" x14ac:dyDescent="0.25">
      <c r="A382" s="140"/>
      <c r="B382" s="139"/>
      <c r="C382" s="140"/>
      <c r="D382" s="140"/>
      <c r="E382" s="140"/>
      <c r="F382" s="140"/>
      <c r="G382" s="148"/>
      <c r="H382" s="149"/>
      <c r="I382" s="149"/>
      <c r="J382" s="149"/>
      <c r="K382" s="149"/>
      <c r="L382" s="37"/>
    </row>
    <row r="383" spans="1:12" ht="15.75" x14ac:dyDescent="0.25">
      <c r="A383" s="140"/>
      <c r="B383" s="139"/>
      <c r="C383" s="140"/>
      <c r="D383" s="140"/>
      <c r="E383" s="140"/>
      <c r="F383" s="140"/>
      <c r="G383" s="148"/>
      <c r="H383" s="149"/>
      <c r="I383" s="149"/>
      <c r="J383" s="149"/>
      <c r="K383" s="149"/>
      <c r="L383" s="37"/>
    </row>
    <row r="384" spans="1:12" ht="15.75" x14ac:dyDescent="0.25">
      <c r="A384" s="140"/>
      <c r="B384" s="139"/>
      <c r="C384" s="140"/>
      <c r="D384" s="140"/>
      <c r="E384" s="140"/>
      <c r="F384" s="140"/>
      <c r="G384" s="148"/>
      <c r="H384" s="149"/>
      <c r="I384" s="149"/>
      <c r="J384" s="149"/>
      <c r="K384" s="149"/>
      <c r="L384" s="37"/>
    </row>
    <row r="385" spans="1:12" ht="15.75" x14ac:dyDescent="0.25">
      <c r="A385" s="140"/>
      <c r="B385" s="139"/>
      <c r="C385" s="140"/>
      <c r="D385" s="140"/>
      <c r="E385" s="140"/>
      <c r="F385" s="140"/>
      <c r="G385" s="148"/>
      <c r="H385" s="149"/>
      <c r="I385" s="149"/>
      <c r="J385" s="149"/>
      <c r="K385" s="149"/>
      <c r="L385" s="37"/>
    </row>
    <row r="386" spans="1:12" ht="15.75" x14ac:dyDescent="0.25">
      <c r="A386" s="140"/>
      <c r="B386" s="139"/>
      <c r="C386" s="140"/>
      <c r="D386" s="140"/>
      <c r="E386" s="140"/>
      <c r="F386" s="140"/>
      <c r="G386" s="148"/>
      <c r="H386" s="149"/>
      <c r="I386" s="149"/>
      <c r="J386" s="149"/>
      <c r="K386" s="149"/>
      <c r="L386" s="37"/>
    </row>
    <row r="387" spans="1:12" ht="15.75" x14ac:dyDescent="0.25">
      <c r="A387" s="140"/>
      <c r="B387" s="139"/>
      <c r="C387" s="140"/>
      <c r="D387" s="140"/>
      <c r="E387" s="140"/>
      <c r="F387" s="140"/>
      <c r="G387" s="148"/>
      <c r="H387" s="149"/>
      <c r="I387" s="149"/>
      <c r="J387" s="149"/>
      <c r="K387" s="149"/>
      <c r="L387" s="37"/>
    </row>
    <row r="388" spans="1:12" ht="15.75" x14ac:dyDescent="0.25">
      <c r="A388" s="140"/>
      <c r="B388" s="139"/>
      <c r="C388" s="140"/>
      <c r="D388" s="140"/>
      <c r="E388" s="140"/>
      <c r="F388" s="140"/>
      <c r="G388" s="148"/>
      <c r="H388" s="149"/>
      <c r="I388" s="149"/>
      <c r="J388" s="149"/>
      <c r="K388" s="149"/>
      <c r="L388" s="37"/>
    </row>
    <row r="389" spans="1:12" ht="15.75" x14ac:dyDescent="0.25">
      <c r="A389" s="140"/>
      <c r="B389" s="139"/>
      <c r="C389" s="140"/>
      <c r="D389" s="140"/>
      <c r="E389" s="140"/>
      <c r="F389" s="140"/>
      <c r="G389" s="148"/>
      <c r="H389" s="149"/>
      <c r="I389" s="149"/>
      <c r="J389" s="149"/>
      <c r="K389" s="149"/>
      <c r="L389" s="37"/>
    </row>
    <row r="390" spans="1:12" ht="15.75" x14ac:dyDescent="0.25">
      <c r="A390" s="140"/>
      <c r="B390" s="139"/>
      <c r="C390" s="140"/>
      <c r="D390" s="140"/>
      <c r="E390" s="140"/>
      <c r="F390" s="140"/>
      <c r="G390" s="148"/>
      <c r="H390" s="149"/>
      <c r="I390" s="149"/>
      <c r="J390" s="149"/>
      <c r="K390" s="149"/>
      <c r="L390" s="37"/>
    </row>
    <row r="391" spans="1:12" ht="15.75" x14ac:dyDescent="0.25">
      <c r="A391" s="140"/>
      <c r="B391" s="139"/>
      <c r="C391" s="140"/>
      <c r="D391" s="140"/>
      <c r="E391" s="140"/>
      <c r="F391" s="140"/>
      <c r="G391" s="148"/>
      <c r="H391" s="149"/>
      <c r="I391" s="149"/>
      <c r="J391" s="149"/>
      <c r="K391" s="149"/>
      <c r="L391" s="37"/>
    </row>
    <row r="392" spans="1:12" ht="15.75" x14ac:dyDescent="0.25">
      <c r="A392" s="140"/>
      <c r="B392" s="139"/>
      <c r="C392" s="140"/>
      <c r="D392" s="140"/>
      <c r="E392" s="140"/>
      <c r="F392" s="140"/>
      <c r="G392" s="148"/>
      <c r="H392" s="149"/>
      <c r="I392" s="149"/>
      <c r="J392" s="149"/>
      <c r="K392" s="149"/>
      <c r="L392" s="37"/>
    </row>
    <row r="393" spans="1:12" ht="15" x14ac:dyDescent="0.25">
      <c r="A393" s="112"/>
      <c r="L393" s="37"/>
    </row>
    <row r="394" spans="1:12" ht="15" x14ac:dyDescent="0.25">
      <c r="A394" s="112"/>
      <c r="L394" s="37"/>
    </row>
    <row r="395" spans="1:12" ht="15" x14ac:dyDescent="0.25">
      <c r="A395" s="112"/>
      <c r="L395" s="37"/>
    </row>
    <row r="396" spans="1:12" ht="15" x14ac:dyDescent="0.25">
      <c r="A396" s="112"/>
      <c r="L396" s="37"/>
    </row>
    <row r="397" spans="1:12" ht="15" x14ac:dyDescent="0.25">
      <c r="A397" s="112"/>
      <c r="L397" s="37"/>
    </row>
    <row r="398" spans="1:12" ht="15" x14ac:dyDescent="0.25">
      <c r="A398" s="112"/>
      <c r="L398" s="37"/>
    </row>
    <row r="399" spans="1:12" ht="15" x14ac:dyDescent="0.25">
      <c r="A399" s="112"/>
      <c r="L399" s="37"/>
    </row>
    <row r="400" spans="1:12" ht="15" x14ac:dyDescent="0.25">
      <c r="A400" s="112"/>
      <c r="L400" s="37"/>
    </row>
    <row r="401" spans="1:12" ht="15" x14ac:dyDescent="0.25">
      <c r="A401" s="112"/>
      <c r="L401" s="37"/>
    </row>
    <row r="402" spans="1:12" ht="15" x14ac:dyDescent="0.25">
      <c r="A402" s="112"/>
      <c r="L402" s="37"/>
    </row>
    <row r="403" spans="1:12" ht="15" x14ac:dyDescent="0.25">
      <c r="A403" s="112"/>
      <c r="L403" s="37"/>
    </row>
    <row r="404" spans="1:12" ht="15" x14ac:dyDescent="0.25">
      <c r="A404" s="112"/>
      <c r="L404" s="37"/>
    </row>
    <row r="405" spans="1:12" ht="15" x14ac:dyDescent="0.25">
      <c r="A405" s="112"/>
      <c r="L405" s="37"/>
    </row>
    <row r="406" spans="1:12" ht="15" x14ac:dyDescent="0.25">
      <c r="A406" s="112"/>
      <c r="L406" s="37"/>
    </row>
    <row r="407" spans="1:12" ht="15" x14ac:dyDescent="0.25">
      <c r="A407" s="112"/>
      <c r="L407" s="37"/>
    </row>
    <row r="408" spans="1:12" ht="15" x14ac:dyDescent="0.25">
      <c r="A408" s="112"/>
      <c r="L408" s="37"/>
    </row>
    <row r="409" spans="1:12" ht="15" x14ac:dyDescent="0.25">
      <c r="A409" s="112"/>
      <c r="L409" s="37"/>
    </row>
    <row r="410" spans="1:12" ht="15" x14ac:dyDescent="0.25">
      <c r="A410" s="112"/>
      <c r="L410" s="37"/>
    </row>
    <row r="411" spans="1:12" ht="15" x14ac:dyDescent="0.25">
      <c r="A411" s="112"/>
      <c r="L411" s="37"/>
    </row>
    <row r="412" spans="1:12" ht="15" x14ac:dyDescent="0.25">
      <c r="A412" s="112"/>
      <c r="L412" s="37"/>
    </row>
    <row r="413" spans="1:12" ht="15" x14ac:dyDescent="0.25">
      <c r="A413" s="112"/>
      <c r="L413" s="37"/>
    </row>
    <row r="414" spans="1:12" ht="15" x14ac:dyDescent="0.25">
      <c r="A414" s="112"/>
      <c r="L414" s="37"/>
    </row>
    <row r="415" spans="1:12" ht="15" x14ac:dyDescent="0.25">
      <c r="A415" s="112"/>
      <c r="L415" s="37"/>
    </row>
    <row r="416" spans="1:12" ht="15" x14ac:dyDescent="0.25">
      <c r="A416" s="112"/>
      <c r="L416" s="37"/>
    </row>
    <row r="417" spans="1:12" ht="15" x14ac:dyDescent="0.25">
      <c r="A417" s="112"/>
      <c r="L417" s="37"/>
    </row>
    <row r="418" spans="1:12" ht="15" x14ac:dyDescent="0.25">
      <c r="A418" s="112"/>
      <c r="L418" s="37"/>
    </row>
    <row r="419" spans="1:12" ht="15" x14ac:dyDescent="0.25">
      <c r="A419" s="112"/>
      <c r="L419" s="37"/>
    </row>
    <row r="420" spans="1:12" ht="15" x14ac:dyDescent="0.25">
      <c r="A420" s="112"/>
      <c r="L420" s="37"/>
    </row>
    <row r="421" spans="1:12" ht="15" x14ac:dyDescent="0.25">
      <c r="A421" s="112"/>
      <c r="L421" s="37"/>
    </row>
    <row r="422" spans="1:12" ht="15" x14ac:dyDescent="0.25">
      <c r="A422" s="112"/>
      <c r="L422" s="37"/>
    </row>
    <row r="423" spans="1:12" ht="15" x14ac:dyDescent="0.25">
      <c r="A423" s="112"/>
      <c r="L423" s="37"/>
    </row>
    <row r="424" spans="1:12" ht="15" x14ac:dyDescent="0.25">
      <c r="A424" s="112"/>
      <c r="L424" s="37"/>
    </row>
    <row r="425" spans="1:12" ht="15" x14ac:dyDescent="0.25">
      <c r="A425" s="112"/>
      <c r="L425" s="37"/>
    </row>
    <row r="426" spans="1:12" ht="15" x14ac:dyDescent="0.25">
      <c r="A426" s="112"/>
      <c r="L426" s="37"/>
    </row>
    <row r="427" spans="1:12" ht="15" x14ac:dyDescent="0.25">
      <c r="A427" s="112"/>
      <c r="L427" s="37"/>
    </row>
    <row r="428" spans="1:12" ht="15" x14ac:dyDescent="0.25">
      <c r="A428" s="112"/>
      <c r="L428" s="37"/>
    </row>
    <row r="429" spans="1:12" ht="15" x14ac:dyDescent="0.25">
      <c r="A429" s="112"/>
      <c r="L429" s="37"/>
    </row>
    <row r="430" spans="1:12" ht="15" x14ac:dyDescent="0.25">
      <c r="A430" s="112"/>
      <c r="L430" s="37"/>
    </row>
    <row r="431" spans="1:12" ht="15" x14ac:dyDescent="0.25">
      <c r="A431" s="112"/>
      <c r="L431" s="37"/>
    </row>
    <row r="432" spans="1:12" ht="15" x14ac:dyDescent="0.25">
      <c r="A432" s="112"/>
      <c r="L432" s="37"/>
    </row>
    <row r="433" spans="1:12" ht="15" x14ac:dyDescent="0.25">
      <c r="A433" s="112"/>
      <c r="L433" s="37"/>
    </row>
    <row r="434" spans="1:12" ht="15" x14ac:dyDescent="0.25">
      <c r="A434" s="112"/>
      <c r="L434" s="37"/>
    </row>
    <row r="435" spans="1:12" ht="15" x14ac:dyDescent="0.25">
      <c r="A435" s="112"/>
      <c r="L435" s="37"/>
    </row>
    <row r="436" spans="1:12" ht="15" x14ac:dyDescent="0.25">
      <c r="A436" s="112"/>
      <c r="L436" s="37"/>
    </row>
    <row r="437" spans="1:12" ht="15" x14ac:dyDescent="0.25">
      <c r="A437" s="112"/>
      <c r="L437" s="37"/>
    </row>
    <row r="438" spans="1:12" ht="15" x14ac:dyDescent="0.25">
      <c r="A438" s="112"/>
      <c r="L438" s="37"/>
    </row>
    <row r="439" spans="1:12" ht="15" x14ac:dyDescent="0.25">
      <c r="A439" s="112"/>
      <c r="L439" s="37"/>
    </row>
    <row r="440" spans="1:12" ht="15" x14ac:dyDescent="0.25">
      <c r="A440" s="112"/>
      <c r="L440" s="37"/>
    </row>
    <row r="441" spans="1:12" ht="15" x14ac:dyDescent="0.25">
      <c r="A441" s="112"/>
      <c r="L441" s="37"/>
    </row>
    <row r="442" spans="1:12" ht="15" x14ac:dyDescent="0.25">
      <c r="A442" s="112"/>
      <c r="L442" s="37"/>
    </row>
    <row r="443" spans="1:12" ht="15" x14ac:dyDescent="0.25">
      <c r="A443" s="112"/>
      <c r="L443" s="37"/>
    </row>
    <row r="444" spans="1:12" ht="15" x14ac:dyDescent="0.25">
      <c r="A444" s="112"/>
      <c r="L444" s="37"/>
    </row>
    <row r="445" spans="1:12" ht="15" x14ac:dyDescent="0.25">
      <c r="A445" s="112"/>
      <c r="L445" s="37"/>
    </row>
    <row r="446" spans="1:12" ht="15" x14ac:dyDescent="0.25">
      <c r="A446" s="112"/>
      <c r="L446" s="37"/>
    </row>
    <row r="447" spans="1:12" ht="15" x14ac:dyDescent="0.25">
      <c r="A447" s="112"/>
      <c r="L447" s="37"/>
    </row>
    <row r="448" spans="1:12" ht="15" x14ac:dyDescent="0.25">
      <c r="A448" s="112"/>
      <c r="L448" s="37"/>
    </row>
    <row r="449" spans="1:12" ht="15" x14ac:dyDescent="0.25">
      <c r="A449" s="112"/>
      <c r="L449" s="37"/>
    </row>
    <row r="450" spans="1:12" ht="15" x14ac:dyDescent="0.25">
      <c r="A450" s="112"/>
      <c r="L450" s="37"/>
    </row>
    <row r="451" spans="1:12" ht="15" x14ac:dyDescent="0.25">
      <c r="A451" s="112"/>
      <c r="L451" s="37"/>
    </row>
    <row r="452" spans="1:12" ht="15" x14ac:dyDescent="0.25">
      <c r="A452" s="112"/>
      <c r="L452" s="37"/>
    </row>
    <row r="453" spans="1:12" ht="15" x14ac:dyDescent="0.25">
      <c r="A453" s="112"/>
      <c r="L453" s="37"/>
    </row>
    <row r="454" spans="1:12" ht="15" x14ac:dyDescent="0.25">
      <c r="A454" s="112"/>
      <c r="L454" s="37"/>
    </row>
    <row r="455" spans="1:12" ht="15" x14ac:dyDescent="0.25">
      <c r="A455" s="112"/>
      <c r="L455" s="37"/>
    </row>
    <row r="456" spans="1:12" ht="15" x14ac:dyDescent="0.25">
      <c r="A456" s="112"/>
      <c r="L456" s="37"/>
    </row>
    <row r="457" spans="1:12" ht="15" x14ac:dyDescent="0.25">
      <c r="A457" s="112"/>
      <c r="L457" s="37"/>
    </row>
    <row r="458" spans="1:12" ht="15" x14ac:dyDescent="0.25">
      <c r="A458" s="112"/>
      <c r="L458" s="37"/>
    </row>
    <row r="459" spans="1:12" ht="15" x14ac:dyDescent="0.25">
      <c r="A459" s="112"/>
      <c r="L459" s="37"/>
    </row>
    <row r="460" spans="1:12" ht="15" x14ac:dyDescent="0.25">
      <c r="A460" s="112"/>
      <c r="L460" s="37"/>
    </row>
    <row r="461" spans="1:12" ht="15" x14ac:dyDescent="0.25">
      <c r="A461" s="112"/>
      <c r="L461" s="37"/>
    </row>
    <row r="462" spans="1:12" ht="15" x14ac:dyDescent="0.25">
      <c r="A462" s="112"/>
      <c r="L462" s="37"/>
    </row>
    <row r="463" spans="1:12" ht="15" x14ac:dyDescent="0.25">
      <c r="A463" s="112"/>
      <c r="L463" s="37"/>
    </row>
    <row r="464" spans="1:12" ht="15" x14ac:dyDescent="0.25">
      <c r="A464" s="112"/>
      <c r="L464" s="37"/>
    </row>
    <row r="465" spans="1:12" ht="15" x14ac:dyDescent="0.25">
      <c r="A465" s="112"/>
      <c r="L465" s="37"/>
    </row>
    <row r="466" spans="1:12" ht="15" x14ac:dyDescent="0.25">
      <c r="A466" s="112"/>
      <c r="L466" s="37"/>
    </row>
    <row r="467" spans="1:12" ht="15" x14ac:dyDescent="0.25">
      <c r="A467" s="112"/>
      <c r="L467" s="37"/>
    </row>
    <row r="468" spans="1:12" ht="15" x14ac:dyDescent="0.25">
      <c r="A468" s="112"/>
      <c r="L468" s="37"/>
    </row>
    <row r="469" spans="1:12" ht="15" x14ac:dyDescent="0.25">
      <c r="A469" s="112"/>
      <c r="L469" s="37"/>
    </row>
    <row r="470" spans="1:12" ht="15" x14ac:dyDescent="0.25">
      <c r="A470" s="112"/>
      <c r="L470" s="37"/>
    </row>
    <row r="471" spans="1:12" ht="15" x14ac:dyDescent="0.25">
      <c r="A471" s="112"/>
      <c r="L471" s="37"/>
    </row>
    <row r="472" spans="1:12" ht="15" x14ac:dyDescent="0.25">
      <c r="A472" s="112"/>
      <c r="L472" s="37"/>
    </row>
    <row r="473" spans="1:12" ht="15" x14ac:dyDescent="0.25">
      <c r="A473" s="112"/>
      <c r="L473" s="37"/>
    </row>
    <row r="474" spans="1:12" ht="15" x14ac:dyDescent="0.25">
      <c r="A474" s="112"/>
      <c r="L474" s="37"/>
    </row>
    <row r="475" spans="1:12" ht="15" x14ac:dyDescent="0.25">
      <c r="A475" s="112"/>
      <c r="L475" s="37"/>
    </row>
    <row r="476" spans="1:12" ht="15" x14ac:dyDescent="0.25">
      <c r="A476" s="112"/>
      <c r="L476" s="37"/>
    </row>
    <row r="477" spans="1:12" ht="15" x14ac:dyDescent="0.25">
      <c r="A477" s="112"/>
      <c r="L477" s="37"/>
    </row>
    <row r="478" spans="1:12" ht="15" x14ac:dyDescent="0.25">
      <c r="A478" s="112"/>
      <c r="L478" s="37"/>
    </row>
    <row r="479" spans="1:12" ht="15" x14ac:dyDescent="0.25">
      <c r="A479" s="112"/>
      <c r="L479" s="37"/>
    </row>
    <row r="480" spans="1:12" ht="15" x14ac:dyDescent="0.25">
      <c r="A480" s="112"/>
      <c r="L480" s="37"/>
    </row>
    <row r="481" spans="1:12" ht="15" x14ac:dyDescent="0.25">
      <c r="A481" s="112"/>
      <c r="L481" s="37"/>
    </row>
    <row r="482" spans="1:12" ht="15" x14ac:dyDescent="0.25">
      <c r="A482" s="112"/>
      <c r="L482" s="37"/>
    </row>
    <row r="483" spans="1:12" ht="15" x14ac:dyDescent="0.25">
      <c r="A483" s="112"/>
      <c r="L483" s="37"/>
    </row>
    <row r="484" spans="1:12" ht="15" x14ac:dyDescent="0.25">
      <c r="A484" s="112"/>
      <c r="L484" s="37"/>
    </row>
    <row r="485" spans="1:12" ht="15" x14ac:dyDescent="0.25">
      <c r="A485" s="112"/>
      <c r="L485" s="37"/>
    </row>
    <row r="486" spans="1:12" ht="15" x14ac:dyDescent="0.25">
      <c r="A486" s="112"/>
      <c r="L486" s="37"/>
    </row>
    <row r="487" spans="1:12" ht="15" x14ac:dyDescent="0.25">
      <c r="A487" s="112"/>
      <c r="L487" s="37"/>
    </row>
    <row r="488" spans="1:12" ht="15" x14ac:dyDescent="0.25">
      <c r="A488" s="112"/>
      <c r="L488" s="37"/>
    </row>
    <row r="489" spans="1:12" ht="15" x14ac:dyDescent="0.25">
      <c r="A489" s="112"/>
      <c r="L489" s="37"/>
    </row>
    <row r="490" spans="1:12" ht="15" x14ac:dyDescent="0.25">
      <c r="A490" s="112"/>
      <c r="L490" s="37"/>
    </row>
    <row r="491" spans="1:12" ht="15" x14ac:dyDescent="0.25">
      <c r="A491" s="112"/>
      <c r="L491" s="37"/>
    </row>
    <row r="492" spans="1:12" ht="15" x14ac:dyDescent="0.25">
      <c r="A492" s="112"/>
      <c r="L492" s="37"/>
    </row>
    <row r="493" spans="1:12" ht="15" x14ac:dyDescent="0.25">
      <c r="A493" s="112"/>
      <c r="L493" s="37"/>
    </row>
    <row r="494" spans="1:12" ht="15" x14ac:dyDescent="0.25">
      <c r="A494" s="112"/>
      <c r="L494" s="37"/>
    </row>
    <row r="495" spans="1:12" ht="15" x14ac:dyDescent="0.25">
      <c r="A495" s="112"/>
      <c r="L495" s="37"/>
    </row>
    <row r="496" spans="1:12" ht="15" x14ac:dyDescent="0.25">
      <c r="A496" s="112"/>
      <c r="L496" s="37"/>
    </row>
    <row r="497" spans="1:12" ht="15" x14ac:dyDescent="0.25">
      <c r="A497" s="112"/>
      <c r="L497" s="37"/>
    </row>
    <row r="498" spans="1:12" ht="15" x14ac:dyDescent="0.25">
      <c r="A498" s="112"/>
      <c r="L498" s="37"/>
    </row>
    <row r="499" spans="1:12" ht="15" x14ac:dyDescent="0.25">
      <c r="A499" s="112"/>
      <c r="L499" s="37"/>
    </row>
    <row r="500" spans="1:12" ht="15" x14ac:dyDescent="0.25">
      <c r="A500" s="112"/>
      <c r="L500" s="37"/>
    </row>
    <row r="501" spans="1:12" ht="15" x14ac:dyDescent="0.25">
      <c r="A501" s="112"/>
      <c r="L501" s="37"/>
    </row>
    <row r="502" spans="1:12" ht="15" x14ac:dyDescent="0.25">
      <c r="A502" s="112"/>
      <c r="L502" s="37"/>
    </row>
    <row r="503" spans="1:12" ht="15" x14ac:dyDescent="0.25">
      <c r="A503" s="112"/>
      <c r="L503" s="37"/>
    </row>
    <row r="504" spans="1:12" ht="15" x14ac:dyDescent="0.25">
      <c r="A504" s="112"/>
      <c r="L504" s="37"/>
    </row>
    <row r="505" spans="1:12" ht="15" x14ac:dyDescent="0.25">
      <c r="A505" s="112"/>
      <c r="L505" s="37"/>
    </row>
    <row r="506" spans="1:12" ht="15" x14ac:dyDescent="0.25">
      <c r="A506" s="112"/>
      <c r="L506" s="37"/>
    </row>
    <row r="507" spans="1:12" ht="15" x14ac:dyDescent="0.25">
      <c r="A507" s="112"/>
      <c r="L507" s="37"/>
    </row>
    <row r="508" spans="1:12" ht="15" x14ac:dyDescent="0.25">
      <c r="A508" s="112"/>
      <c r="L508" s="37"/>
    </row>
    <row r="509" spans="1:12" ht="15" x14ac:dyDescent="0.25">
      <c r="A509" s="112"/>
      <c r="L509" s="37"/>
    </row>
    <row r="510" spans="1:12" ht="15" x14ac:dyDescent="0.25">
      <c r="A510" s="112"/>
      <c r="L510" s="37"/>
    </row>
    <row r="511" spans="1:12" ht="15" x14ac:dyDescent="0.25">
      <c r="A511" s="112"/>
      <c r="L511" s="37"/>
    </row>
    <row r="512" spans="1:12" ht="15" x14ac:dyDescent="0.25">
      <c r="A512" s="112"/>
      <c r="L512" s="37"/>
    </row>
    <row r="513" spans="1:12" ht="15" x14ac:dyDescent="0.25">
      <c r="A513" s="112"/>
      <c r="L513" s="37"/>
    </row>
    <row r="514" spans="1:12" ht="15" x14ac:dyDescent="0.25">
      <c r="A514" s="112"/>
      <c r="L514" s="37"/>
    </row>
    <row r="515" spans="1:12" ht="15" x14ac:dyDescent="0.25">
      <c r="A515" s="112"/>
      <c r="L515" s="37"/>
    </row>
    <row r="516" spans="1:12" ht="15" x14ac:dyDescent="0.25">
      <c r="A516" s="112"/>
      <c r="L516" s="37"/>
    </row>
    <row r="517" spans="1:12" ht="15" x14ac:dyDescent="0.25">
      <c r="A517" s="112"/>
      <c r="L517" s="37"/>
    </row>
    <row r="518" spans="1:12" ht="15" x14ac:dyDescent="0.25">
      <c r="A518" s="112"/>
      <c r="L518" s="37"/>
    </row>
    <row r="519" spans="1:12" ht="15" x14ac:dyDescent="0.25">
      <c r="A519" s="112"/>
      <c r="L519" s="37"/>
    </row>
    <row r="520" spans="1:12" ht="15" x14ac:dyDescent="0.25">
      <c r="A520" s="112"/>
      <c r="L520" s="37"/>
    </row>
    <row r="521" spans="1:12" ht="15" x14ac:dyDescent="0.25">
      <c r="A521" s="112"/>
      <c r="L521" s="37"/>
    </row>
    <row r="522" spans="1:12" ht="15" x14ac:dyDescent="0.25">
      <c r="A522" s="112"/>
      <c r="L522" s="37"/>
    </row>
    <row r="523" spans="1:12" ht="15" x14ac:dyDescent="0.25">
      <c r="A523" s="112"/>
      <c r="L523" s="37"/>
    </row>
    <row r="524" spans="1:12" ht="15" x14ac:dyDescent="0.25">
      <c r="A524" s="112"/>
      <c r="L524" s="37"/>
    </row>
    <row r="525" spans="1:12" ht="15" x14ac:dyDescent="0.25">
      <c r="A525" s="112"/>
      <c r="L525" s="37"/>
    </row>
    <row r="526" spans="1:12" ht="15" x14ac:dyDescent="0.25">
      <c r="A526" s="112"/>
      <c r="L526" s="37"/>
    </row>
    <row r="527" spans="1:12" ht="15" x14ac:dyDescent="0.25">
      <c r="A527" s="112"/>
      <c r="L527" s="37"/>
    </row>
    <row r="528" spans="1:12" ht="15" x14ac:dyDescent="0.25">
      <c r="A528" s="112"/>
      <c r="L528" s="37"/>
    </row>
    <row r="529" spans="1:12" ht="15" x14ac:dyDescent="0.25">
      <c r="A529" s="112"/>
      <c r="L529" s="37"/>
    </row>
    <row r="530" spans="1:12" ht="15" x14ac:dyDescent="0.25">
      <c r="A530" s="112"/>
      <c r="L530" s="37"/>
    </row>
    <row r="531" spans="1:12" ht="15" x14ac:dyDescent="0.25">
      <c r="A531" s="112"/>
      <c r="L531" s="37"/>
    </row>
    <row r="532" spans="1:12" ht="15" x14ac:dyDescent="0.25">
      <c r="A532" s="112"/>
      <c r="L532" s="37"/>
    </row>
    <row r="533" spans="1:12" ht="15" x14ac:dyDescent="0.25">
      <c r="A533" s="112"/>
      <c r="L533" s="37"/>
    </row>
    <row r="534" spans="1:12" ht="15" x14ac:dyDescent="0.25">
      <c r="A534" s="112"/>
      <c r="L534" s="37"/>
    </row>
    <row r="535" spans="1:12" ht="15" x14ac:dyDescent="0.25">
      <c r="A535" s="112"/>
      <c r="L535" s="37"/>
    </row>
    <row r="536" spans="1:12" ht="15" x14ac:dyDescent="0.25">
      <c r="A536" s="112"/>
      <c r="L536" s="37"/>
    </row>
    <row r="537" spans="1:12" ht="15" x14ac:dyDescent="0.25">
      <c r="A537" s="112"/>
      <c r="L537" s="37"/>
    </row>
    <row r="538" spans="1:12" ht="15" x14ac:dyDescent="0.25">
      <c r="A538" s="112"/>
      <c r="L538" s="37"/>
    </row>
    <row r="539" spans="1:12" ht="15" x14ac:dyDescent="0.25">
      <c r="A539" s="112"/>
      <c r="L539" s="37"/>
    </row>
    <row r="540" spans="1:12" ht="15" x14ac:dyDescent="0.25">
      <c r="A540" s="112"/>
      <c r="L540" s="37"/>
    </row>
    <row r="541" spans="1:12" ht="15" x14ac:dyDescent="0.25">
      <c r="A541" s="112"/>
      <c r="L541" s="37"/>
    </row>
    <row r="542" spans="1:12" ht="15" x14ac:dyDescent="0.25">
      <c r="A542" s="112"/>
      <c r="L542" s="37"/>
    </row>
    <row r="543" spans="1:12" ht="15" x14ac:dyDescent="0.25">
      <c r="A543" s="112"/>
      <c r="L543" s="37"/>
    </row>
    <row r="544" spans="1:12" ht="15" x14ac:dyDescent="0.25">
      <c r="A544" s="112"/>
      <c r="L544" s="37"/>
    </row>
    <row r="545" spans="1:12" ht="15" x14ac:dyDescent="0.25">
      <c r="A545" s="112"/>
      <c r="L545" s="37"/>
    </row>
    <row r="546" spans="1:12" ht="15" x14ac:dyDescent="0.25">
      <c r="A546" s="112"/>
      <c r="L546" s="37"/>
    </row>
    <row r="547" spans="1:12" ht="15" x14ac:dyDescent="0.25">
      <c r="A547" s="112"/>
      <c r="L547" s="37"/>
    </row>
    <row r="548" spans="1:12" ht="15" x14ac:dyDescent="0.25">
      <c r="A548" s="112"/>
      <c r="L548" s="37"/>
    </row>
    <row r="549" spans="1:12" ht="15" x14ac:dyDescent="0.25">
      <c r="A549" s="112"/>
      <c r="L549" s="37"/>
    </row>
    <row r="550" spans="1:12" ht="15" x14ac:dyDescent="0.25">
      <c r="A550" s="112"/>
      <c r="L550" s="37"/>
    </row>
    <row r="551" spans="1:12" ht="15" x14ac:dyDescent="0.25">
      <c r="A551" s="112"/>
      <c r="L551" s="37"/>
    </row>
    <row r="552" spans="1:12" ht="15" x14ac:dyDescent="0.25">
      <c r="A552" s="112"/>
      <c r="L552" s="37"/>
    </row>
    <row r="553" spans="1:12" ht="15" x14ac:dyDescent="0.25">
      <c r="A553" s="112"/>
      <c r="L553" s="37"/>
    </row>
    <row r="554" spans="1:12" ht="15" x14ac:dyDescent="0.25">
      <c r="A554" s="112"/>
      <c r="L554" s="37"/>
    </row>
    <row r="555" spans="1:12" ht="15" x14ac:dyDescent="0.25">
      <c r="A555" s="112"/>
      <c r="L555" s="37"/>
    </row>
    <row r="556" spans="1:12" ht="15" x14ac:dyDescent="0.25">
      <c r="A556" s="112"/>
      <c r="L556" s="37"/>
    </row>
    <row r="557" spans="1:12" ht="15" x14ac:dyDescent="0.25">
      <c r="A557" s="112"/>
      <c r="L557" s="37"/>
    </row>
    <row r="558" spans="1:12" ht="15" x14ac:dyDescent="0.25">
      <c r="A558" s="112"/>
      <c r="L558" s="37"/>
    </row>
    <row r="559" spans="1:12" ht="15" x14ac:dyDescent="0.25">
      <c r="A559" s="112"/>
      <c r="L559" s="37"/>
    </row>
    <row r="560" spans="1:12" ht="15" x14ac:dyDescent="0.25">
      <c r="A560" s="112"/>
      <c r="L560" s="37"/>
    </row>
    <row r="561" spans="1:12" ht="15" x14ac:dyDescent="0.25">
      <c r="A561" s="112"/>
      <c r="L561" s="37"/>
    </row>
    <row r="562" spans="1:12" ht="15" x14ac:dyDescent="0.25">
      <c r="A562" s="112"/>
      <c r="L562" s="37"/>
    </row>
    <row r="563" spans="1:12" ht="15" x14ac:dyDescent="0.25">
      <c r="A563" s="112"/>
      <c r="L563" s="37"/>
    </row>
    <row r="564" spans="1:12" ht="15" x14ac:dyDescent="0.25">
      <c r="A564" s="112"/>
      <c r="L564" s="37"/>
    </row>
    <row r="565" spans="1:12" ht="15" x14ac:dyDescent="0.25">
      <c r="A565" s="112"/>
      <c r="L565" s="37"/>
    </row>
    <row r="566" spans="1:12" ht="15" x14ac:dyDescent="0.25">
      <c r="A566" s="112"/>
      <c r="L566" s="37"/>
    </row>
    <row r="567" spans="1:12" ht="15" x14ac:dyDescent="0.25">
      <c r="A567" s="112"/>
      <c r="L567" s="37"/>
    </row>
    <row r="568" spans="1:12" ht="15" x14ac:dyDescent="0.25">
      <c r="A568" s="112"/>
      <c r="L568" s="37"/>
    </row>
    <row r="569" spans="1:12" ht="15" x14ac:dyDescent="0.25">
      <c r="A569" s="112"/>
      <c r="L569" s="37"/>
    </row>
    <row r="570" spans="1:12" ht="15" x14ac:dyDescent="0.25">
      <c r="A570" s="112"/>
      <c r="L570" s="37"/>
    </row>
    <row r="571" spans="1:12" ht="15" x14ac:dyDescent="0.25">
      <c r="A571" s="112"/>
      <c r="L571" s="37"/>
    </row>
    <row r="572" spans="1:12" ht="15" x14ac:dyDescent="0.25">
      <c r="A572" s="112"/>
      <c r="L572" s="37"/>
    </row>
    <row r="573" spans="1:12" ht="15" x14ac:dyDescent="0.25">
      <c r="A573" s="112"/>
      <c r="L573" s="37"/>
    </row>
    <row r="574" spans="1:12" ht="15" x14ac:dyDescent="0.25">
      <c r="A574" s="112"/>
      <c r="L574" s="37"/>
    </row>
    <row r="575" spans="1:12" ht="15" x14ac:dyDescent="0.25">
      <c r="A575" s="112"/>
      <c r="L575" s="37"/>
    </row>
    <row r="576" spans="1:12" ht="15" x14ac:dyDescent="0.25">
      <c r="A576" s="112"/>
      <c r="L576" s="37"/>
    </row>
    <row r="577" spans="1:12" ht="15" x14ac:dyDescent="0.25">
      <c r="A577" s="112"/>
      <c r="L577" s="37"/>
    </row>
    <row r="578" spans="1:12" ht="15" x14ac:dyDescent="0.25">
      <c r="A578" s="112"/>
      <c r="L578" s="37"/>
    </row>
    <row r="579" spans="1:12" ht="15" x14ac:dyDescent="0.25">
      <c r="A579" s="112"/>
      <c r="L579" s="37"/>
    </row>
    <row r="580" spans="1:12" ht="15" x14ac:dyDescent="0.25">
      <c r="A580" s="112"/>
      <c r="L580" s="37"/>
    </row>
    <row r="581" spans="1:12" ht="15" x14ac:dyDescent="0.25">
      <c r="A581" s="112"/>
      <c r="L581" s="37"/>
    </row>
    <row r="582" spans="1:12" ht="15" x14ac:dyDescent="0.25">
      <c r="A582" s="112"/>
      <c r="L582" s="37"/>
    </row>
    <row r="583" spans="1:12" ht="15" x14ac:dyDescent="0.25">
      <c r="A583" s="112"/>
      <c r="L583" s="37"/>
    </row>
    <row r="584" spans="1:12" ht="15" x14ac:dyDescent="0.25">
      <c r="A584" s="112"/>
      <c r="L584" s="37"/>
    </row>
    <row r="585" spans="1:12" ht="15" x14ac:dyDescent="0.25">
      <c r="A585" s="112"/>
      <c r="L585" s="37"/>
    </row>
    <row r="586" spans="1:12" ht="15" x14ac:dyDescent="0.25">
      <c r="A586" s="112"/>
      <c r="L586" s="37"/>
    </row>
    <row r="587" spans="1:12" ht="15" x14ac:dyDescent="0.25">
      <c r="A587" s="112"/>
      <c r="L587" s="37"/>
    </row>
    <row r="588" spans="1:12" ht="15" x14ac:dyDescent="0.25">
      <c r="A588" s="112"/>
      <c r="L588" s="37"/>
    </row>
    <row r="589" spans="1:12" ht="15" x14ac:dyDescent="0.25">
      <c r="A589" s="112"/>
      <c r="L589" s="37"/>
    </row>
    <row r="590" spans="1:12" ht="15" x14ac:dyDescent="0.25">
      <c r="A590" s="112"/>
      <c r="L590" s="37"/>
    </row>
    <row r="591" spans="1:12" ht="15" x14ac:dyDescent="0.25">
      <c r="A591" s="112"/>
      <c r="L591" s="37"/>
    </row>
    <row r="592" spans="1:12" ht="15" x14ac:dyDescent="0.25">
      <c r="A592" s="112"/>
      <c r="L592" s="37"/>
    </row>
    <row r="593" spans="1:12" ht="15" x14ac:dyDescent="0.25">
      <c r="A593" s="112"/>
      <c r="L593" s="37"/>
    </row>
    <row r="594" spans="1:12" ht="15" x14ac:dyDescent="0.25">
      <c r="A594" s="112"/>
      <c r="L594" s="37"/>
    </row>
    <row r="595" spans="1:12" ht="15" x14ac:dyDescent="0.25">
      <c r="A595" s="112"/>
      <c r="L595" s="37"/>
    </row>
    <row r="596" spans="1:12" ht="15" x14ac:dyDescent="0.25">
      <c r="A596" s="112"/>
      <c r="L596" s="37"/>
    </row>
    <row r="597" spans="1:12" ht="15" x14ac:dyDescent="0.25">
      <c r="A597" s="112"/>
      <c r="L597" s="37"/>
    </row>
    <row r="598" spans="1:12" ht="15" x14ac:dyDescent="0.25">
      <c r="A598" s="112"/>
      <c r="L598" s="37"/>
    </row>
    <row r="599" spans="1:12" ht="15" x14ac:dyDescent="0.25">
      <c r="A599" s="112"/>
      <c r="L599" s="37"/>
    </row>
    <row r="600" spans="1:12" ht="15" x14ac:dyDescent="0.25">
      <c r="A600" s="112"/>
      <c r="L600" s="37"/>
    </row>
    <row r="601" spans="1:12" ht="15" x14ac:dyDescent="0.25">
      <c r="A601" s="112"/>
      <c r="L601" s="37"/>
    </row>
    <row r="602" spans="1:12" ht="15" x14ac:dyDescent="0.25">
      <c r="A602" s="112"/>
      <c r="L602" s="37"/>
    </row>
    <row r="603" spans="1:12" ht="15" x14ac:dyDescent="0.25">
      <c r="A603" s="112"/>
      <c r="L603" s="37"/>
    </row>
    <row r="604" spans="1:12" ht="15" x14ac:dyDescent="0.25">
      <c r="A604" s="112"/>
      <c r="L604" s="37"/>
    </row>
    <row r="605" spans="1:12" ht="15" x14ac:dyDescent="0.25">
      <c r="A605" s="112"/>
      <c r="L605" s="37"/>
    </row>
    <row r="606" spans="1:12" ht="15" x14ac:dyDescent="0.25">
      <c r="A606" s="112"/>
      <c r="L606" s="37"/>
    </row>
    <row r="607" spans="1:12" ht="15" x14ac:dyDescent="0.25">
      <c r="A607" s="112"/>
      <c r="L607" s="37"/>
    </row>
    <row r="608" spans="1:12" ht="15" x14ac:dyDescent="0.25">
      <c r="A608" s="112"/>
      <c r="L608" s="37"/>
    </row>
    <row r="609" spans="1:12" ht="15" x14ac:dyDescent="0.25">
      <c r="A609" s="112"/>
      <c r="L609" s="37"/>
    </row>
    <row r="610" spans="1:12" ht="15" x14ac:dyDescent="0.25">
      <c r="A610" s="112"/>
      <c r="L610" s="37"/>
    </row>
    <row r="611" spans="1:12" ht="15" x14ac:dyDescent="0.25">
      <c r="A611" s="112"/>
      <c r="L611" s="37"/>
    </row>
    <row r="612" spans="1:12" ht="15" x14ac:dyDescent="0.25">
      <c r="A612" s="112"/>
      <c r="L612" s="37"/>
    </row>
    <row r="613" spans="1:12" ht="15" x14ac:dyDescent="0.25">
      <c r="A613" s="112"/>
      <c r="L613" s="37"/>
    </row>
    <row r="614" spans="1:12" ht="15" x14ac:dyDescent="0.25">
      <c r="A614" s="112"/>
      <c r="L614" s="37"/>
    </row>
    <row r="615" spans="1:12" ht="15" x14ac:dyDescent="0.25">
      <c r="A615" s="112"/>
      <c r="L615" s="37"/>
    </row>
    <row r="616" spans="1:12" ht="15" x14ac:dyDescent="0.25">
      <c r="A616" s="112"/>
      <c r="L616" s="37"/>
    </row>
    <row r="617" spans="1:12" ht="15" x14ac:dyDescent="0.25">
      <c r="A617" s="112"/>
      <c r="L617" s="37"/>
    </row>
    <row r="618" spans="1:12" ht="15" x14ac:dyDescent="0.25">
      <c r="A618" s="112"/>
      <c r="L618" s="37"/>
    </row>
    <row r="619" spans="1:12" ht="15" x14ac:dyDescent="0.25">
      <c r="A619" s="112"/>
      <c r="L619" s="37"/>
    </row>
    <row r="620" spans="1:12" ht="15" x14ac:dyDescent="0.25">
      <c r="A620" s="112"/>
      <c r="L620" s="37"/>
    </row>
    <row r="621" spans="1:12" ht="15" x14ac:dyDescent="0.25">
      <c r="A621" s="112"/>
      <c r="L621" s="37"/>
    </row>
    <row r="622" spans="1:12" ht="15" x14ac:dyDescent="0.25">
      <c r="A622" s="112"/>
      <c r="L622" s="37"/>
    </row>
    <row r="623" spans="1:12" ht="15" x14ac:dyDescent="0.25">
      <c r="A623" s="112"/>
      <c r="L623" s="37"/>
    </row>
    <row r="624" spans="1:12" ht="15" x14ac:dyDescent="0.25">
      <c r="A624" s="112"/>
      <c r="L624" s="37"/>
    </row>
    <row r="625" spans="1:12" ht="15" x14ac:dyDescent="0.25">
      <c r="A625" s="112"/>
      <c r="L625" s="37"/>
    </row>
    <row r="626" spans="1:12" ht="15" x14ac:dyDescent="0.25">
      <c r="A626" s="112"/>
      <c r="L626" s="37"/>
    </row>
    <row r="627" spans="1:12" ht="15" x14ac:dyDescent="0.25">
      <c r="A627" s="112"/>
      <c r="L627" s="37"/>
    </row>
    <row r="628" spans="1:12" ht="15" x14ac:dyDescent="0.25">
      <c r="A628" s="112"/>
      <c r="L628" s="37"/>
    </row>
    <row r="629" spans="1:12" ht="15" x14ac:dyDescent="0.25">
      <c r="A629" s="112"/>
      <c r="L629" s="37"/>
    </row>
    <row r="630" spans="1:12" ht="15" x14ac:dyDescent="0.25">
      <c r="A630" s="112"/>
      <c r="L630" s="37"/>
    </row>
    <row r="631" spans="1:12" ht="15" x14ac:dyDescent="0.25">
      <c r="A631" s="112"/>
      <c r="L631" s="37"/>
    </row>
    <row r="632" spans="1:12" ht="15" x14ac:dyDescent="0.25">
      <c r="A632" s="112"/>
      <c r="L632" s="37"/>
    </row>
    <row r="633" spans="1:12" ht="15" x14ac:dyDescent="0.25">
      <c r="A633" s="112"/>
      <c r="L633" s="37"/>
    </row>
    <row r="634" spans="1:12" ht="15" x14ac:dyDescent="0.25">
      <c r="A634" s="112"/>
      <c r="L634" s="37"/>
    </row>
    <row r="635" spans="1:12" ht="15" x14ac:dyDescent="0.25">
      <c r="A635" s="112"/>
      <c r="L635" s="37"/>
    </row>
    <row r="636" spans="1:12" ht="15" x14ac:dyDescent="0.25">
      <c r="A636" s="112"/>
      <c r="L636" s="37"/>
    </row>
    <row r="637" spans="1:12" ht="15" x14ac:dyDescent="0.25">
      <c r="A637" s="112"/>
      <c r="L637" s="37"/>
    </row>
    <row r="638" spans="1:12" ht="15" x14ac:dyDescent="0.25">
      <c r="A638" s="112"/>
      <c r="L638" s="37"/>
    </row>
    <row r="639" spans="1:12" ht="15" x14ac:dyDescent="0.25">
      <c r="A639" s="112"/>
      <c r="L639" s="37"/>
    </row>
    <row r="640" spans="1:12" ht="15" x14ac:dyDescent="0.25">
      <c r="A640" s="112"/>
      <c r="L640" s="37"/>
    </row>
    <row r="641" spans="1:12" ht="15" x14ac:dyDescent="0.25">
      <c r="A641" s="112"/>
      <c r="L641" s="37"/>
    </row>
    <row r="642" spans="1:12" ht="15" x14ac:dyDescent="0.25">
      <c r="A642" s="112"/>
      <c r="L642" s="37"/>
    </row>
    <row r="643" spans="1:12" ht="15" x14ac:dyDescent="0.25">
      <c r="A643" s="112"/>
      <c r="L643" s="37"/>
    </row>
    <row r="644" spans="1:12" ht="15" x14ac:dyDescent="0.25">
      <c r="A644" s="112"/>
      <c r="L644" s="37"/>
    </row>
    <row r="645" spans="1:12" ht="15" x14ac:dyDescent="0.25">
      <c r="A645" s="112"/>
      <c r="L645" s="37"/>
    </row>
    <row r="646" spans="1:12" ht="15" x14ac:dyDescent="0.25">
      <c r="A646" s="112"/>
      <c r="L646" s="37"/>
    </row>
    <row r="647" spans="1:12" ht="15" x14ac:dyDescent="0.25">
      <c r="A647" s="112"/>
      <c r="L647" s="37"/>
    </row>
    <row r="648" spans="1:12" ht="15" x14ac:dyDescent="0.25">
      <c r="A648" s="112"/>
      <c r="L648" s="37"/>
    </row>
    <row r="649" spans="1:12" ht="15" x14ac:dyDescent="0.25">
      <c r="A649" s="112"/>
      <c r="L649" s="37"/>
    </row>
    <row r="650" spans="1:12" ht="15" x14ac:dyDescent="0.25">
      <c r="A650" s="112"/>
      <c r="L650" s="37"/>
    </row>
    <row r="651" spans="1:12" ht="15" x14ac:dyDescent="0.25">
      <c r="A651" s="112"/>
      <c r="L651" s="37"/>
    </row>
    <row r="652" spans="1:12" ht="15" x14ac:dyDescent="0.25">
      <c r="A652" s="112"/>
      <c r="L652" s="37"/>
    </row>
    <row r="653" spans="1:12" ht="15" x14ac:dyDescent="0.25">
      <c r="A653" s="112"/>
      <c r="L653" s="37"/>
    </row>
    <row r="654" spans="1:12" ht="15" x14ac:dyDescent="0.25">
      <c r="A654" s="112"/>
      <c r="L654" s="37"/>
    </row>
    <row r="655" spans="1:12" ht="15" x14ac:dyDescent="0.25">
      <c r="A655" s="112"/>
      <c r="L655" s="37"/>
    </row>
    <row r="656" spans="1:12" ht="15" x14ac:dyDescent="0.25">
      <c r="A656" s="112"/>
      <c r="L656" s="37"/>
    </row>
    <row r="657" spans="1:12" ht="15" x14ac:dyDescent="0.25">
      <c r="A657" s="112"/>
      <c r="L657" s="37"/>
    </row>
    <row r="658" spans="1:12" ht="15" x14ac:dyDescent="0.25">
      <c r="A658" s="112"/>
      <c r="L658" s="37"/>
    </row>
    <row r="659" spans="1:12" ht="15" x14ac:dyDescent="0.25">
      <c r="A659" s="112"/>
      <c r="L659" s="37"/>
    </row>
    <row r="660" spans="1:12" ht="15" x14ac:dyDescent="0.25">
      <c r="A660" s="112"/>
      <c r="L660" s="37"/>
    </row>
    <row r="661" spans="1:12" ht="15" x14ac:dyDescent="0.25">
      <c r="A661" s="112"/>
      <c r="L661" s="37"/>
    </row>
    <row r="662" spans="1:12" ht="15" x14ac:dyDescent="0.25">
      <c r="A662" s="112"/>
      <c r="L662" s="37"/>
    </row>
    <row r="663" spans="1:12" ht="15" x14ac:dyDescent="0.25">
      <c r="A663" s="112"/>
      <c r="L663" s="37"/>
    </row>
    <row r="664" spans="1:12" ht="15" x14ac:dyDescent="0.25">
      <c r="A664" s="112"/>
      <c r="L664" s="37"/>
    </row>
    <row r="665" spans="1:12" ht="15" x14ac:dyDescent="0.25">
      <c r="A665" s="112"/>
      <c r="L665" s="37"/>
    </row>
    <row r="666" spans="1:12" ht="15" x14ac:dyDescent="0.25">
      <c r="A666" s="112"/>
      <c r="L666" s="37"/>
    </row>
    <row r="667" spans="1:12" ht="15" x14ac:dyDescent="0.25">
      <c r="A667" s="112"/>
      <c r="L667" s="37"/>
    </row>
    <row r="668" spans="1:12" ht="15" x14ac:dyDescent="0.25">
      <c r="A668" s="112"/>
      <c r="L668" s="37"/>
    </row>
    <row r="669" spans="1:12" ht="15" x14ac:dyDescent="0.25">
      <c r="A669" s="112"/>
      <c r="L669" s="37"/>
    </row>
    <row r="670" spans="1:12" ht="15" x14ac:dyDescent="0.25">
      <c r="A670" s="112"/>
      <c r="L670" s="37"/>
    </row>
    <row r="671" spans="1:12" ht="15" x14ac:dyDescent="0.25">
      <c r="A671" s="112"/>
      <c r="L671" s="37"/>
    </row>
    <row r="672" spans="1:12" ht="15" x14ac:dyDescent="0.25">
      <c r="A672" s="112"/>
      <c r="L672" s="37"/>
    </row>
    <row r="673" spans="1:12" ht="15" x14ac:dyDescent="0.25">
      <c r="A673" s="112"/>
      <c r="L673" s="37"/>
    </row>
    <row r="674" spans="1:12" ht="15" x14ac:dyDescent="0.25">
      <c r="A674" s="112"/>
      <c r="L674" s="37"/>
    </row>
    <row r="675" spans="1:12" ht="15" x14ac:dyDescent="0.25">
      <c r="A675" s="112"/>
      <c r="L675" s="37"/>
    </row>
    <row r="676" spans="1:12" ht="15" x14ac:dyDescent="0.25">
      <c r="A676" s="112"/>
      <c r="L676" s="37"/>
    </row>
    <row r="677" spans="1:12" ht="15" x14ac:dyDescent="0.25">
      <c r="A677" s="112"/>
      <c r="L677" s="37"/>
    </row>
    <row r="678" spans="1:12" ht="15" x14ac:dyDescent="0.25">
      <c r="A678" s="112"/>
      <c r="L678" s="37"/>
    </row>
    <row r="679" spans="1:12" ht="15" x14ac:dyDescent="0.25">
      <c r="A679" s="112"/>
      <c r="L679" s="37"/>
    </row>
    <row r="680" spans="1:12" ht="15" x14ac:dyDescent="0.25">
      <c r="A680" s="112"/>
      <c r="L680" s="37"/>
    </row>
    <row r="681" spans="1:12" ht="15" x14ac:dyDescent="0.25">
      <c r="A681" s="112"/>
      <c r="L681" s="37"/>
    </row>
    <row r="682" spans="1:12" ht="15" x14ac:dyDescent="0.25">
      <c r="A682" s="112"/>
      <c r="L682" s="37"/>
    </row>
    <row r="683" spans="1:12" ht="15" x14ac:dyDescent="0.25">
      <c r="A683" s="112"/>
      <c r="L683" s="37"/>
    </row>
    <row r="684" spans="1:12" ht="15" x14ac:dyDescent="0.25">
      <c r="A684" s="112"/>
      <c r="L684" s="37"/>
    </row>
    <row r="685" spans="1:12" ht="15" x14ac:dyDescent="0.25">
      <c r="A685" s="112"/>
      <c r="L685" s="37"/>
    </row>
    <row r="686" spans="1:12" ht="15" x14ac:dyDescent="0.25">
      <c r="A686" s="112"/>
      <c r="L686" s="37"/>
    </row>
    <row r="687" spans="1:12" ht="15" x14ac:dyDescent="0.25">
      <c r="A687" s="112"/>
      <c r="L687" s="37"/>
    </row>
    <row r="688" spans="1:12" ht="15" x14ac:dyDescent="0.25">
      <c r="A688" s="112"/>
      <c r="L688" s="37"/>
    </row>
    <row r="689" spans="1:12" ht="15" x14ac:dyDescent="0.25">
      <c r="A689" s="112"/>
      <c r="L689" s="37"/>
    </row>
    <row r="690" spans="1:12" ht="15" x14ac:dyDescent="0.25">
      <c r="A690" s="112"/>
      <c r="L690" s="37"/>
    </row>
    <row r="691" spans="1:12" ht="15" x14ac:dyDescent="0.25">
      <c r="A691" s="112"/>
      <c r="L691" s="37"/>
    </row>
    <row r="692" spans="1:12" ht="15" x14ac:dyDescent="0.25">
      <c r="A692" s="112"/>
      <c r="L692" s="37"/>
    </row>
    <row r="693" spans="1:12" ht="15" x14ac:dyDescent="0.25">
      <c r="A693" s="112"/>
      <c r="L693" s="37"/>
    </row>
    <row r="694" spans="1:12" ht="15" x14ac:dyDescent="0.25">
      <c r="A694" s="112"/>
      <c r="L694" s="37"/>
    </row>
    <row r="695" spans="1:12" ht="15" x14ac:dyDescent="0.25">
      <c r="A695" s="112"/>
      <c r="L695" s="37"/>
    </row>
    <row r="696" spans="1:12" ht="15" x14ac:dyDescent="0.25">
      <c r="A696" s="112"/>
      <c r="L696" s="37"/>
    </row>
    <row r="697" spans="1:12" ht="15" x14ac:dyDescent="0.25">
      <c r="A697" s="112"/>
      <c r="L697" s="37"/>
    </row>
    <row r="698" spans="1:12" ht="15" x14ac:dyDescent="0.25">
      <c r="A698" s="112"/>
      <c r="L698" s="37"/>
    </row>
    <row r="699" spans="1:12" ht="15" x14ac:dyDescent="0.25">
      <c r="A699" s="112"/>
      <c r="L699" s="37"/>
    </row>
    <row r="700" spans="1:12" ht="15" x14ac:dyDescent="0.25">
      <c r="A700" s="112"/>
      <c r="L700" s="37"/>
    </row>
    <row r="701" spans="1:12" ht="15" x14ac:dyDescent="0.25">
      <c r="A701" s="112"/>
      <c r="L701" s="37"/>
    </row>
    <row r="702" spans="1:12" ht="15" x14ac:dyDescent="0.25">
      <c r="A702" s="112"/>
      <c r="L702" s="37"/>
    </row>
    <row r="703" spans="1:12" ht="15" x14ac:dyDescent="0.25">
      <c r="A703" s="112"/>
      <c r="L703" s="37"/>
    </row>
    <row r="704" spans="1:12" ht="15" x14ac:dyDescent="0.25">
      <c r="A704" s="112"/>
      <c r="L704" s="37"/>
    </row>
    <row r="705" spans="1:12" ht="15" x14ac:dyDescent="0.25">
      <c r="A705" s="112"/>
      <c r="L705" s="37"/>
    </row>
    <row r="706" spans="1:12" ht="15" x14ac:dyDescent="0.25">
      <c r="A706" s="112"/>
      <c r="L706" s="37"/>
    </row>
    <row r="707" spans="1:12" ht="15" x14ac:dyDescent="0.25">
      <c r="A707" s="112"/>
      <c r="L707" s="37"/>
    </row>
    <row r="708" spans="1:12" ht="15" x14ac:dyDescent="0.25">
      <c r="A708" s="112"/>
      <c r="L708" s="37"/>
    </row>
    <row r="709" spans="1:12" ht="15" x14ac:dyDescent="0.25">
      <c r="A709" s="112"/>
      <c r="L709" s="37"/>
    </row>
    <row r="710" spans="1:12" ht="15" x14ac:dyDescent="0.25">
      <c r="A710" s="112"/>
      <c r="L710" s="37"/>
    </row>
    <row r="711" spans="1:12" ht="15" x14ac:dyDescent="0.25">
      <c r="A711" s="112"/>
      <c r="L711" s="37"/>
    </row>
    <row r="712" spans="1:12" ht="15" x14ac:dyDescent="0.25">
      <c r="A712" s="112"/>
      <c r="L712" s="37"/>
    </row>
    <row r="713" spans="1:12" ht="15" x14ac:dyDescent="0.25">
      <c r="A713" s="112"/>
      <c r="L713" s="37"/>
    </row>
    <row r="714" spans="1:12" ht="15" x14ac:dyDescent="0.25">
      <c r="A714" s="112"/>
      <c r="L714" s="37"/>
    </row>
    <row r="715" spans="1:12" ht="15" x14ac:dyDescent="0.25">
      <c r="A715" s="112"/>
      <c r="L715" s="37"/>
    </row>
    <row r="716" spans="1:12" ht="15" x14ac:dyDescent="0.25">
      <c r="A716" s="112"/>
      <c r="L716" s="37"/>
    </row>
    <row r="717" spans="1:12" ht="15" x14ac:dyDescent="0.25">
      <c r="A717" s="112"/>
      <c r="L717" s="37"/>
    </row>
    <row r="718" spans="1:12" ht="15" x14ac:dyDescent="0.25">
      <c r="A718" s="112"/>
      <c r="L718" s="37"/>
    </row>
    <row r="719" spans="1:12" ht="15" x14ac:dyDescent="0.25">
      <c r="A719" s="112"/>
      <c r="L719" s="37"/>
    </row>
    <row r="720" spans="1:12" ht="15" x14ac:dyDescent="0.25">
      <c r="A720" s="112"/>
      <c r="L720" s="37"/>
    </row>
    <row r="721" spans="1:12" ht="15" x14ac:dyDescent="0.25">
      <c r="A721" s="112"/>
      <c r="L721" s="37"/>
    </row>
    <row r="722" spans="1:12" ht="15" x14ac:dyDescent="0.25">
      <c r="A722" s="112"/>
      <c r="L722" s="37"/>
    </row>
    <row r="723" spans="1:12" ht="15" x14ac:dyDescent="0.25">
      <c r="A723" s="112"/>
      <c r="L723" s="37"/>
    </row>
    <row r="724" spans="1:12" ht="15" x14ac:dyDescent="0.25">
      <c r="A724" s="112"/>
      <c r="L724" s="37"/>
    </row>
    <row r="725" spans="1:12" ht="15" x14ac:dyDescent="0.25">
      <c r="A725" s="112"/>
      <c r="L725" s="37"/>
    </row>
    <row r="726" spans="1:12" ht="15" x14ac:dyDescent="0.25">
      <c r="A726" s="112"/>
      <c r="L726" s="37"/>
    </row>
    <row r="727" spans="1:12" ht="15" x14ac:dyDescent="0.25">
      <c r="A727" s="112"/>
      <c r="L727" s="37"/>
    </row>
    <row r="728" spans="1:12" ht="15" x14ac:dyDescent="0.25">
      <c r="A728" s="112"/>
      <c r="L728" s="37"/>
    </row>
    <row r="729" spans="1:12" ht="15" x14ac:dyDescent="0.25">
      <c r="A729" s="112"/>
      <c r="L729" s="37"/>
    </row>
    <row r="730" spans="1:12" ht="15" x14ac:dyDescent="0.25">
      <c r="A730" s="112"/>
      <c r="L730" s="37"/>
    </row>
    <row r="731" spans="1:12" ht="15" x14ac:dyDescent="0.25">
      <c r="A731" s="112"/>
      <c r="L731" s="37"/>
    </row>
    <row r="732" spans="1:12" ht="15" x14ac:dyDescent="0.25">
      <c r="A732" s="112"/>
      <c r="L732" s="37"/>
    </row>
    <row r="733" spans="1:12" ht="15" x14ac:dyDescent="0.25">
      <c r="A733" s="112"/>
      <c r="L733" s="37"/>
    </row>
    <row r="734" spans="1:12" ht="15" x14ac:dyDescent="0.25">
      <c r="A734" s="112"/>
      <c r="L734" s="37"/>
    </row>
    <row r="735" spans="1:12" ht="15" x14ac:dyDescent="0.25">
      <c r="A735" s="112"/>
      <c r="L735" s="37"/>
    </row>
    <row r="736" spans="1:12" ht="15" x14ac:dyDescent="0.25">
      <c r="A736" s="112"/>
      <c r="L736" s="37"/>
    </row>
    <row r="737" spans="1:12" ht="15" x14ac:dyDescent="0.25">
      <c r="A737" s="112"/>
      <c r="L737" s="37"/>
    </row>
    <row r="738" spans="1:12" ht="15" x14ac:dyDescent="0.25">
      <c r="A738" s="112"/>
      <c r="L738" s="37"/>
    </row>
    <row r="739" spans="1:12" ht="15" x14ac:dyDescent="0.25">
      <c r="A739" s="112"/>
      <c r="L739" s="37"/>
    </row>
    <row r="740" spans="1:12" ht="15" x14ac:dyDescent="0.25">
      <c r="A740" s="112"/>
      <c r="L740" s="37"/>
    </row>
    <row r="741" spans="1:12" ht="15" x14ac:dyDescent="0.25">
      <c r="A741" s="112"/>
      <c r="L741" s="37"/>
    </row>
    <row r="742" spans="1:12" ht="15" x14ac:dyDescent="0.25">
      <c r="A742" s="112"/>
      <c r="L742" s="37"/>
    </row>
    <row r="743" spans="1:12" ht="15" x14ac:dyDescent="0.25">
      <c r="A743" s="112"/>
      <c r="L743" s="37"/>
    </row>
    <row r="744" spans="1:12" ht="15" x14ac:dyDescent="0.25">
      <c r="A744" s="112"/>
      <c r="L744" s="37"/>
    </row>
    <row r="745" spans="1:12" x14ac:dyDescent="0.2">
      <c r="L745" s="37"/>
    </row>
    <row r="746" spans="1:12" x14ac:dyDescent="0.2">
      <c r="L746" s="37"/>
    </row>
    <row r="747" spans="1:12" x14ac:dyDescent="0.2">
      <c r="L747" s="37"/>
    </row>
    <row r="748" spans="1:12" x14ac:dyDescent="0.2">
      <c r="L748" s="37"/>
    </row>
    <row r="749" spans="1:12" x14ac:dyDescent="0.2">
      <c r="L749" s="37"/>
    </row>
    <row r="750" spans="1:12" x14ac:dyDescent="0.2">
      <c r="L750" s="37"/>
    </row>
    <row r="751" spans="1:12" x14ac:dyDescent="0.2">
      <c r="L751" s="37"/>
    </row>
    <row r="752" spans="1:12" x14ac:dyDescent="0.2">
      <c r="L752" s="37"/>
    </row>
    <row r="753" spans="12:12" x14ac:dyDescent="0.2">
      <c r="L753" s="37"/>
    </row>
    <row r="754" spans="12:12" x14ac:dyDescent="0.2">
      <c r="L754" s="37"/>
    </row>
    <row r="755" spans="12:12" x14ac:dyDescent="0.2">
      <c r="L755" s="37"/>
    </row>
    <row r="756" spans="12:12" x14ac:dyDescent="0.2">
      <c r="L756" s="37"/>
    </row>
    <row r="757" spans="12:12" x14ac:dyDescent="0.2">
      <c r="L757" s="37"/>
    </row>
    <row r="758" spans="12:12" x14ac:dyDescent="0.2">
      <c r="L758" s="37"/>
    </row>
    <row r="759" spans="12:12" x14ac:dyDescent="0.2">
      <c r="L759" s="37"/>
    </row>
    <row r="760" spans="12:12" x14ac:dyDescent="0.2">
      <c r="L760" s="37"/>
    </row>
    <row r="761" spans="12:12" x14ac:dyDescent="0.2">
      <c r="L761" s="37"/>
    </row>
    <row r="762" spans="12:12" x14ac:dyDescent="0.2">
      <c r="L762" s="37"/>
    </row>
    <row r="763" spans="12:12" x14ac:dyDescent="0.2">
      <c r="L763" s="37"/>
    </row>
    <row r="764" spans="12:12" x14ac:dyDescent="0.2">
      <c r="L764" s="37"/>
    </row>
    <row r="765" spans="12:12" x14ac:dyDescent="0.2">
      <c r="L765" s="37"/>
    </row>
    <row r="766" spans="12:12" x14ac:dyDescent="0.2">
      <c r="L766" s="37"/>
    </row>
    <row r="767" spans="12:12" x14ac:dyDescent="0.2">
      <c r="L767" s="37"/>
    </row>
    <row r="768" spans="12:12" x14ac:dyDescent="0.2">
      <c r="L768" s="37"/>
    </row>
    <row r="769" spans="12:12" x14ac:dyDescent="0.2">
      <c r="L769" s="37"/>
    </row>
    <row r="770" spans="12:12" x14ac:dyDescent="0.2">
      <c r="L770" s="37"/>
    </row>
    <row r="771" spans="12:12" x14ac:dyDescent="0.2">
      <c r="L771" s="37"/>
    </row>
    <row r="772" spans="12:12" x14ac:dyDescent="0.2">
      <c r="L772" s="37"/>
    </row>
    <row r="773" spans="12:12" x14ac:dyDescent="0.2">
      <c r="L773" s="37"/>
    </row>
    <row r="774" spans="12:12" x14ac:dyDescent="0.2">
      <c r="L774" s="37"/>
    </row>
    <row r="775" spans="12:12" x14ac:dyDescent="0.2">
      <c r="L775" s="37"/>
    </row>
    <row r="776" spans="12:12" x14ac:dyDescent="0.2">
      <c r="L776" s="37"/>
    </row>
    <row r="777" spans="12:12" x14ac:dyDescent="0.2">
      <c r="L777" s="37"/>
    </row>
    <row r="778" spans="12:12" x14ac:dyDescent="0.2">
      <c r="L778" s="37"/>
    </row>
    <row r="779" spans="12:12" x14ac:dyDescent="0.2">
      <c r="L779" s="37"/>
    </row>
    <row r="780" spans="12:12" x14ac:dyDescent="0.2">
      <c r="L780" s="37"/>
    </row>
  </sheetData>
  <autoFilter ref="A13:O263">
    <filterColumn colId="11">
      <customFilters>
        <customFilter operator="notEqual" val=" "/>
      </customFilters>
    </filterColumn>
  </autoFilter>
  <mergeCells count="123">
    <mergeCell ref="A261:C261"/>
    <mergeCell ref="G261:K261"/>
    <mergeCell ref="A262:C262"/>
    <mergeCell ref="G262:K262"/>
    <mergeCell ref="A263:B263"/>
    <mergeCell ref="A265:B265"/>
    <mergeCell ref="E226:E227"/>
    <mergeCell ref="F226:F227"/>
    <mergeCell ref="E233:E236"/>
    <mergeCell ref="F233:F236"/>
    <mergeCell ref="A245:A246"/>
    <mergeCell ref="B245:B246"/>
    <mergeCell ref="C245:C246"/>
    <mergeCell ref="D245:D246"/>
    <mergeCell ref="A247:A249"/>
    <mergeCell ref="B247:B249"/>
    <mergeCell ref="C247:C249"/>
    <mergeCell ref="D247:D255"/>
    <mergeCell ref="E205:E206"/>
    <mergeCell ref="F205:F206"/>
    <mergeCell ref="E207:E208"/>
    <mergeCell ref="F207:F208"/>
    <mergeCell ref="E209:E211"/>
    <mergeCell ref="F209:F211"/>
    <mergeCell ref="E214:E215"/>
    <mergeCell ref="F214:F215"/>
    <mergeCell ref="E216:E220"/>
    <mergeCell ref="F216:F220"/>
    <mergeCell ref="E187:E190"/>
    <mergeCell ref="F187:F190"/>
    <mergeCell ref="E193:E195"/>
    <mergeCell ref="F193:F195"/>
    <mergeCell ref="E196:E197"/>
    <mergeCell ref="F196:F197"/>
    <mergeCell ref="E198:E200"/>
    <mergeCell ref="F198:F200"/>
    <mergeCell ref="E201:E204"/>
    <mergeCell ref="F201:F204"/>
    <mergeCell ref="E160:E163"/>
    <mergeCell ref="F160:F163"/>
    <mergeCell ref="E164:E167"/>
    <mergeCell ref="F164:F167"/>
    <mergeCell ref="E172:E174"/>
    <mergeCell ref="F172:F174"/>
    <mergeCell ref="E175:E182"/>
    <mergeCell ref="F175:F182"/>
    <mergeCell ref="E183:E184"/>
    <mergeCell ref="F183:F184"/>
    <mergeCell ref="A135:A140"/>
    <mergeCell ref="B135:B140"/>
    <mergeCell ref="C135:C140"/>
    <mergeCell ref="D135:D140"/>
    <mergeCell ref="E143:E147"/>
    <mergeCell ref="F143:F147"/>
    <mergeCell ref="E149:E153"/>
    <mergeCell ref="F149:F153"/>
    <mergeCell ref="A157:A159"/>
    <mergeCell ref="B157:B159"/>
    <mergeCell ref="C157:C159"/>
    <mergeCell ref="D157:D159"/>
    <mergeCell ref="E86:E92"/>
    <mergeCell ref="F86:F92"/>
    <mergeCell ref="E93:E105"/>
    <mergeCell ref="F93:F105"/>
    <mergeCell ref="E106:E110"/>
    <mergeCell ref="F106:F110"/>
    <mergeCell ref="E114:E124"/>
    <mergeCell ref="F114:F124"/>
    <mergeCell ref="E125:E126"/>
    <mergeCell ref="F125:F126"/>
    <mergeCell ref="E66:E67"/>
    <mergeCell ref="F66:F67"/>
    <mergeCell ref="E69:E70"/>
    <mergeCell ref="F69:F70"/>
    <mergeCell ref="E71:E73"/>
    <mergeCell ref="F71:F73"/>
    <mergeCell ref="E74:E78"/>
    <mergeCell ref="F74:F78"/>
    <mergeCell ref="E81:E85"/>
    <mergeCell ref="F81:F85"/>
    <mergeCell ref="E48:E49"/>
    <mergeCell ref="F48:F49"/>
    <mergeCell ref="E51:E53"/>
    <mergeCell ref="F51:F53"/>
    <mergeCell ref="A54:A56"/>
    <mergeCell ref="B54:B56"/>
    <mergeCell ref="C54:C56"/>
    <mergeCell ref="D54:D56"/>
    <mergeCell ref="E59:E64"/>
    <mergeCell ref="F59:F64"/>
    <mergeCell ref="A28:A29"/>
    <mergeCell ref="B28:B29"/>
    <mergeCell ref="C28:C29"/>
    <mergeCell ref="D28:D29"/>
    <mergeCell ref="E33:E34"/>
    <mergeCell ref="F33:F34"/>
    <mergeCell ref="E37:E39"/>
    <mergeCell ref="F37:F39"/>
    <mergeCell ref="E44:E45"/>
    <mergeCell ref="F44:F45"/>
    <mergeCell ref="A18:A21"/>
    <mergeCell ref="B18:B21"/>
    <mergeCell ref="C18:C21"/>
    <mergeCell ref="D18:D21"/>
    <mergeCell ref="E22:E23"/>
    <mergeCell ref="F22:F23"/>
    <mergeCell ref="A26:A27"/>
    <mergeCell ref="B26:B27"/>
    <mergeCell ref="C26:C27"/>
    <mergeCell ref="D26:D27"/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</mergeCells>
  <pageMargins left="0.98402777777777795" right="0.31527777777777799" top="0.43333333333333302" bottom="1.0631944444444399" header="0.511811023622047" footer="0.15763888888888899"/>
  <pageSetup paperSize="9" scale="36" fitToHeight="0" orientation="portrait" r:id="rId1"/>
  <headerFooter>
    <oddFooter>&amp;C&amp;P</oddFoot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Лист1!_GoBack</vt:lpstr>
      <vt:lpstr>Лист1!bookmark2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Lenovo</cp:lastModifiedBy>
  <cp:revision>16</cp:revision>
  <cp:lastPrinted>2022-12-09T13:40:59Z</cp:lastPrinted>
  <dcterms:created xsi:type="dcterms:W3CDTF">2022-10-26T07:48:10Z</dcterms:created>
  <dcterms:modified xsi:type="dcterms:W3CDTF">2022-12-09T13:41:02Z</dcterms:modified>
  <dc:language>uk-UA</dc:language>
</cp:coreProperties>
</file>