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Лист1!$K$1:$K$413</definedName>
    <definedName name="_xlnm.Print_Titles" localSheetId="0">Лист1!$11:$12</definedName>
    <definedName name="_xlnm.Print_Area" localSheetId="0">Лист1!$A$1:$J$326</definedName>
  </definedNames>
  <calcPr calcId="145621"/>
</workbook>
</file>

<file path=xl/calcChain.xml><?xml version="1.0" encoding="utf-8"?>
<calcChain xmlns="http://schemas.openxmlformats.org/spreadsheetml/2006/main">
  <c r="I282" i="1" l="1"/>
  <c r="I275" i="1"/>
  <c r="I279" i="1" l="1"/>
  <c r="I271" i="1"/>
  <c r="I263" i="1"/>
  <c r="I125" i="1"/>
  <c r="I122" i="1"/>
  <c r="I44" i="1" l="1"/>
  <c r="I288" i="1"/>
  <c r="I229" i="1"/>
  <c r="I128" i="1"/>
  <c r="I76" i="1"/>
  <c r="I308" i="1" l="1"/>
  <c r="I304" i="1"/>
  <c r="I28" i="1" l="1"/>
  <c r="I244" i="1"/>
  <c r="I254" i="1"/>
  <c r="I213" i="1"/>
  <c r="I100" i="1"/>
  <c r="I32" i="1" l="1"/>
  <c r="I285" i="1"/>
  <c r="I267" i="1"/>
  <c r="I186" i="1"/>
  <c r="I169" i="1"/>
  <c r="I174" i="1"/>
  <c r="I163" i="1"/>
  <c r="I154" i="1"/>
  <c r="I157" i="1"/>
  <c r="I143" i="1"/>
  <c r="I117" i="1"/>
  <c r="I106" i="1"/>
  <c r="I104" i="1" s="1"/>
  <c r="I103" i="1" s="1"/>
  <c r="I223" i="1"/>
  <c r="I206" i="1"/>
  <c r="I146" i="1"/>
  <c r="I183" i="1"/>
  <c r="I251" i="1"/>
  <c r="I97" i="1"/>
  <c r="I87" i="1"/>
  <c r="I180" i="1"/>
  <c r="I150" i="1"/>
  <c r="I70" i="1"/>
  <c r="I35" i="1"/>
  <c r="I301" i="1"/>
  <c r="I299" i="1" s="1"/>
  <c r="I295" i="1"/>
  <c r="I293" i="1" s="1"/>
  <c r="I292" i="1" s="1"/>
  <c r="I216" i="1"/>
  <c r="I203" i="1"/>
  <c r="I200" i="1"/>
  <c r="I195" i="1"/>
  <c r="I192" i="1"/>
  <c r="I137" i="1"/>
  <c r="I135" i="1" s="1"/>
  <c r="I134" i="1" s="1"/>
  <c r="I131" i="1"/>
  <c r="I114" i="1"/>
  <c r="I41" i="1"/>
  <c r="I20" i="1"/>
  <c r="I16" i="1"/>
  <c r="I261" i="1" l="1"/>
  <c r="I260" i="1" s="1"/>
  <c r="I74" i="1"/>
  <c r="I73" i="1" s="1"/>
  <c r="I112" i="1"/>
  <c r="I111" i="1" s="1"/>
  <c r="I14" i="1"/>
  <c r="I13" i="1" s="1"/>
  <c r="I298" i="1"/>
  <c r="I190" i="1"/>
  <c r="I189" i="1" s="1"/>
  <c r="I249" i="1"/>
  <c r="I248" i="1" s="1"/>
  <c r="I167" i="1"/>
  <c r="I166" i="1" s="1"/>
  <c r="I141" i="1"/>
  <c r="I140" i="1" s="1"/>
  <c r="I321" i="1" l="1"/>
</calcChain>
</file>

<file path=xl/sharedStrings.xml><?xml version="1.0" encoding="utf-8"?>
<sst xmlns="http://schemas.openxmlformats.org/spreadsheetml/2006/main" count="398" uniqueCount="336">
  <si>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</si>
  <si>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</si>
  <si>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</si>
  <si>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</si>
  <si>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</si>
  <si>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</si>
  <si>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</si>
  <si>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</si>
  <si>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</si>
  <si>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</si>
  <si>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</si>
  <si>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</si>
  <si>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</si>
  <si>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</si>
  <si>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</si>
  <si>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</si>
  <si>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</si>
  <si>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</si>
  <si>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</si>
  <si>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</si>
  <si>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</si>
  <si>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</si>
  <si>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</si>
  <si>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</si>
  <si>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</si>
  <si>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</si>
  <si>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</si>
  <si>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</si>
  <si>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</si>
  <si>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</si>
  <si>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</si>
  <si>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</si>
  <si>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</si>
  <si>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</si>
  <si>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</si>
  <si>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</si>
  <si>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</si>
  <si>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</si>
  <si>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</si>
  <si>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</si>
  <si>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</si>
  <si>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</si>
  <si>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</si>
  <si>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</si>
  <si>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</si>
  <si>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</si>
  <si>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</si>
  <si>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</si>
  <si>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</si>
  <si>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</si>
  <si>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</si>
  <si>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</si>
  <si>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</si>
  <si>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</si>
  <si>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</si>
  <si>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</si>
  <si>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</si>
  <si>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</si>
  <si>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</si>
  <si>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</si>
  <si>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</si>
  <si>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</si>
  <si>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</si>
  <si>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</si>
  <si>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</si>
  <si>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</si>
  <si>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</si>
  <si>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</si>
  <si>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</si>
  <si>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</si>
  <si>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</si>
  <si>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</si>
  <si>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</si>
  <si>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</si>
  <si>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</si>
  <si>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</si>
  <si>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</si>
  <si>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</si>
  <si>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</si>
  <si>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</si>
  <si>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</si>
  <si>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</si>
  <si>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</si>
  <si>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</si>
  <si>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</si>
  <si>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</si>
  <si>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</si>
  <si>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</si>
  <si>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</si>
  <si>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</si>
  <si>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</si>
  <si>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</si>
  <si>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</si>
  <si>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</si>
  <si>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</si>
  <si>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</si>
  <si>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</si>
  <si>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</si>
  <si>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</si>
  <si>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</si>
  <si>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</si>
  <si>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</si>
  <si>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</si>
  <si>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</si>
  <si>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</si>
  <si>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</si>
  <si>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</si>
  <si>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</si>
  <si>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</si>
  <si>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</si>
  <si>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</si>
  <si>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</si>
  <si>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</si>
  <si>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</si>
  <si>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</si>
  <si>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</si>
  <si>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</si>
  <si>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</si>
  <si>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</si>
  <si>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</si>
  <si>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</si>
  <si>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</si>
  <si>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</si>
  <si>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</si>
  <si>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</si>
  <si>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</si>
  <si>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</si>
  <si>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</si>
  <si>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</si>
  <si>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</si>
  <si>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</si>
  <si>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</si>
  <si>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</si>
  <si>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</si>
  <si>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</si>
  <si>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</si>
  <si>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</si>
  <si>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</si>
  <si>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</si>
  <si>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</si>
  <si>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</si>
  <si>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</si>
  <si>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</si>
  <si>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</si>
  <si>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</si>
  <si>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</si>
  <si>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</si>
  <si>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</si>
  <si>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</si>
  <si>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</si>
  <si>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</si>
  <si>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</si>
  <si>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</si>
  <si>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</si>
  <si>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</si>
  <si>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</si>
  <si>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</si>
  <si>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</si>
  <si>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</si>
  <si>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</si>
  <si>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</si>
  <si>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</si>
  <si>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</si>
  <si>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</si>
  <si>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</si>
  <si>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</si>
  <si>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</si>
  <si>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</si>
  <si>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</si>
  <si>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</si>
  <si>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</si>
  <si>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</si>
  <si>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</si>
  <si>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</si>
  <si>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</si>
  <si>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</si>
  <si>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</si>
  <si>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</si>
  <si>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</si>
  <si>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</si>
  <si>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</si>
  <si>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</si>
  <si>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</si>
  <si>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</si>
  <si>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</si>
  <si>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</si>
  <si>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</si>
  <si>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</si>
  <si>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</si>
  <si>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</si>
  <si>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</si>
  <si>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</si>
  <si>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</si>
  <si>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</si>
  <si>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</si>
  <si>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</si>
  <si>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</si>
  <si>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</si>
  <si>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</si>
  <si>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</si>
  <si>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</si>
  <si>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</si>
  <si>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</si>
  <si>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</si>
  <si>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</si>
  <si>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</si>
  <si>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</si>
  <si>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</si>
  <si>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</si>
  <si>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</si>
  <si>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</si>
  <si>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</si>
  <si>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</si>
  <si>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</si>
  <si>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</si>
  <si>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</si>
  <si>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</si>
  <si>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</si>
  <si>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</si>
  <si>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</si>
  <si>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</si>
  <si>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</si>
  <si>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</si>
  <si>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</si>
  <si>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</si>
  <si>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</si>
  <si>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</si>
  <si>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</si>
  <si>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</si>
  <si>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</si>
  <si>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</si>
  <si>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</si>
  <si>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</si>
  <si>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</si>
  <si>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</si>
  <si>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</si>
  <si>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</si>
  <si>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</si>
  <si>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</si>
  <si>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</si>
  <si>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</si>
  <si>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</si>
  <si>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</si>
  <si>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</si>
  <si>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</si>
  <si>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</si>
  <si>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</si>
  <si>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</si>
  <si>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</si>
  <si>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</si>
  <si>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</si>
  <si>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</si>
  <si>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</si>
  <si>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</si>
  <si>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</si>
  <si>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</si>
  <si>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</si>
  <si>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</si>
  <si>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</si>
  <si>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</si>
  <si>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</si>
  <si>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</si>
  <si>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</si>
  <si>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</si>
  <si>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</si>
  <si>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</si>
  <si>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</si>
  <si>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</si>
  <si>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</si>
  <si>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</si>
  <si>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 xml:space="preserve">Придбання блоків багатоканальної швидкої зарядки та автономного освітлення для в/ч А7062 (депутат Авраменко А.М.)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</si>
  <si>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</si>
  <si>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</si>
  <si>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</si>
  <si>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</si>
  <si>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</si>
  <si>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</si>
  <si>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</si>
  <si>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</si>
  <si>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</si>
  <si>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</si>
  <si>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</si>
  <si>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</si>
  <si>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</si>
  <si>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</si>
  <si>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</si>
  <si>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</si>
  <si>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</si>
  <si>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</si>
  <si>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ЛСКАП "Спецкомунтранс". Внески до статутного капіталу на придбання спеціальних автотранспортних засобів та механізмів  </t>
  </si>
  <si>
    <t>ЛСКАП "Спецкомунтранс". Внески до статутного капіталу на капітальний ремонт контейнерних майданчиків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</si>
  <si>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</si>
  <si>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</si>
  <si>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</si>
  <si>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</si>
  <si>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</si>
  <si>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</si>
  <si>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</si>
  <si>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</si>
  <si>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</si>
  <si>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</si>
  <si>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</si>
  <si>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</si>
  <si>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</si>
  <si>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</si>
  <si>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</si>
  <si>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</si>
  <si>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</si>
  <si>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</si>
  <si>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</si>
  <si>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</si>
  <si>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</si>
  <si>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</si>
  <si>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</si>
  <si>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</si>
  <si>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</si>
  <si>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</si>
  <si>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</si>
  <si>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</si>
  <si>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</si>
  <si>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Додаток 5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</si>
  <si>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</si>
  <si>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</si>
  <si>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</si>
  <si>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</si>
  <si>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</si>
  <si>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</si>
  <si>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</si>
  <si>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Реконструкція КЗ «Луцька загальноосвітня школа І-ІІІ ступенів №13» на вул. Чернишевського, 29 в м. Луцьку Волинської області (коригування)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</si>
  <si>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</si>
  <si>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</si>
  <si>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Розробка проєктно-кошторисної документації проєкту «Реставрація з пристосуванням приміщення будівлі кінотеатру на вул. П’ятницька гірка, 2  у м. Луцьку Волинської області»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</si>
  <si>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</si>
  <si>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</si>
  <si>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Реалізація інвестиційних проєктів</t>
  </si>
  <si>
    <t>Виконання інвестиційних проєктів в рамках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</si>
</sst>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13"/>
  <sheetViews>
    <sheetView tabSelected="1" topLeftCell="A275" zoomScaleNormal="100" workbookViewId="0">
      <selection activeCell="N285" sqref="N285"/>
    </sheetView>
  </sheetViews>
  <sheetFormatPr defaultColWidth="10.42578125" defaultRowHeight="15" x14ac:dyDescent="0.2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232" t="s">
        <v>320</v>
      </c>
      <c r="I1" s="233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161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 x14ac:dyDescent="0.25">
      <c r="A5" s="241" t="s">
        <v>222</v>
      </c>
      <c r="B5" s="241"/>
      <c r="C5" s="241"/>
      <c r="D5" s="241"/>
      <c r="E5" s="241"/>
      <c r="F5" s="241"/>
      <c r="G5" s="241"/>
      <c r="H5" s="241"/>
      <c r="I5" s="241"/>
      <c r="J5" s="241"/>
      <c r="K5" s="88">
        <v>1</v>
      </c>
      <c r="L5" s="89"/>
    </row>
    <row r="6" spans="1:12" ht="20.25" customHeight="1" x14ac:dyDescent="0.25">
      <c r="A6" s="241" t="s">
        <v>223</v>
      </c>
      <c r="B6" s="241"/>
      <c r="C6" s="241"/>
      <c r="D6" s="241"/>
      <c r="E6" s="241"/>
      <c r="F6" s="241"/>
      <c r="G6" s="241"/>
      <c r="H6" s="241"/>
      <c r="I6" s="241"/>
      <c r="J6" s="241"/>
      <c r="K6" s="88">
        <v>1</v>
      </c>
      <c r="L6" s="89"/>
    </row>
    <row r="7" spans="1:12" ht="30" customHeight="1" x14ac:dyDescent="0.3">
      <c r="A7" s="239" t="s">
        <v>157</v>
      </c>
      <c r="B7" s="240"/>
      <c r="C7" s="240"/>
      <c r="D7" s="240"/>
      <c r="E7" s="240"/>
      <c r="F7" s="240"/>
      <c r="G7" s="240"/>
      <c r="H7" s="240"/>
      <c r="I7" s="240"/>
      <c r="J7" s="240"/>
      <c r="K7" s="191">
        <v>1</v>
      </c>
      <c r="L7" s="89"/>
    </row>
    <row r="8" spans="1:12" ht="25.5" customHeight="1" x14ac:dyDescent="0.3">
      <c r="A8" s="235" t="s">
        <v>162</v>
      </c>
      <c r="B8" s="238"/>
      <c r="C8" s="238"/>
      <c r="D8" s="238"/>
      <c r="E8" s="238"/>
      <c r="F8" s="238"/>
      <c r="G8" s="238"/>
      <c r="H8" s="238"/>
      <c r="I8" s="238"/>
      <c r="J8" s="238"/>
      <c r="K8" s="192">
        <v>1</v>
      </c>
      <c r="L8" s="89"/>
    </row>
    <row r="9" spans="1:12" ht="21" customHeight="1" x14ac:dyDescent="0.3">
      <c r="A9" s="234" t="s">
        <v>247</v>
      </c>
      <c r="B9" s="234"/>
      <c r="C9" s="234"/>
      <c r="D9" s="235"/>
      <c r="E9" s="235"/>
      <c r="F9" s="235"/>
      <c r="G9" s="176"/>
      <c r="H9" s="176"/>
      <c r="I9" s="176"/>
      <c r="J9" s="176"/>
      <c r="K9" s="192">
        <v>1</v>
      </c>
      <c r="L9" s="89"/>
    </row>
    <row r="10" spans="1:12" ht="17.649999999999999" customHeight="1" x14ac:dyDescent="0.25">
      <c r="A10" s="236" t="s">
        <v>1</v>
      </c>
      <c r="B10" s="237"/>
      <c r="C10" s="237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8" t="s">
        <v>116</v>
      </c>
      <c r="F11" s="7" t="s">
        <v>117</v>
      </c>
      <c r="G11" s="7" t="s">
        <v>118</v>
      </c>
      <c r="H11" s="101" t="s">
        <v>119</v>
      </c>
      <c r="I11" s="102" t="s">
        <v>120</v>
      </c>
      <c r="J11" s="7" t="s">
        <v>134</v>
      </c>
      <c r="K11" s="88">
        <v>1</v>
      </c>
      <c r="L11" s="89"/>
    </row>
    <row r="12" spans="1:12" s="106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 x14ac:dyDescent="0.3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109546400</v>
      </c>
      <c r="J13" s="11"/>
      <c r="K13" s="88">
        <v>1</v>
      </c>
      <c r="L13" s="89"/>
    </row>
    <row r="14" spans="1:12" ht="21" customHeight="1" x14ac:dyDescent="0.3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I16+I20+I28+I35+I41+I70+I32+I44</f>
        <v>109546400</v>
      </c>
      <c r="J14" s="14"/>
      <c r="K14" s="88">
        <v>1</v>
      </c>
      <c r="L14" s="89"/>
    </row>
    <row r="15" spans="1:12" ht="10.15" customHeight="1" x14ac:dyDescent="0.3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 x14ac:dyDescent="0.3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 x14ac:dyDescent="0.3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 x14ac:dyDescent="0.3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 x14ac:dyDescent="0.3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 x14ac:dyDescent="0.3">
      <c r="A21" s="83"/>
      <c r="B21" s="116"/>
      <c r="C21" s="84"/>
      <c r="D21" s="23"/>
      <c r="E21" s="23" t="s">
        <v>153</v>
      </c>
      <c r="F21" s="23"/>
      <c r="G21" s="23"/>
      <c r="H21" s="119"/>
      <c r="I21" s="15">
        <v>350000</v>
      </c>
      <c r="J21" s="15"/>
    </row>
    <row r="22" spans="1:12" ht="28.5" hidden="1" customHeight="1" x14ac:dyDescent="0.3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 x14ac:dyDescent="0.3">
      <c r="A23" s="83"/>
      <c r="B23" s="116"/>
      <c r="C23" s="84"/>
      <c r="D23" s="23"/>
      <c r="E23" s="23" t="s">
        <v>163</v>
      </c>
      <c r="F23" s="119"/>
      <c r="G23" s="119"/>
      <c r="H23" s="119"/>
      <c r="I23" s="15">
        <v>350000</v>
      </c>
      <c r="J23" s="15"/>
    </row>
    <row r="24" spans="1:12" ht="28.5" hidden="1" customHeight="1" x14ac:dyDescent="0.3">
      <c r="A24" s="83"/>
      <c r="B24" s="116"/>
      <c r="C24" s="84"/>
      <c r="D24" s="23"/>
      <c r="E24" s="23" t="s">
        <v>164</v>
      </c>
      <c r="F24" s="119"/>
      <c r="G24" s="119"/>
      <c r="H24" s="119"/>
      <c r="I24" s="15">
        <v>150000</v>
      </c>
      <c r="J24" s="15"/>
    </row>
    <row r="25" spans="1:12" ht="35.65" hidden="1" customHeight="1" x14ac:dyDescent="0.3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 x14ac:dyDescent="0.3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 x14ac:dyDescent="0.3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 x14ac:dyDescent="0.3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 x14ac:dyDescent="0.3">
      <c r="A29" s="83"/>
      <c r="B29" s="84"/>
      <c r="C29" s="122"/>
      <c r="D29" s="23"/>
      <c r="E29" s="23" t="s">
        <v>156</v>
      </c>
      <c r="F29" s="23"/>
      <c r="G29" s="23"/>
      <c r="H29" s="23"/>
      <c r="I29" s="15">
        <v>10000000</v>
      </c>
      <c r="J29" s="14"/>
    </row>
    <row r="30" spans="1:12" ht="37.5" hidden="1" customHeight="1" x14ac:dyDescent="0.3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 x14ac:dyDescent="0.3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 x14ac:dyDescent="0.3">
      <c r="A32" s="83" t="s">
        <v>215</v>
      </c>
      <c r="B32" s="120">
        <v>7650</v>
      </c>
      <c r="C32" s="19" t="s">
        <v>26</v>
      </c>
      <c r="D32" s="187" t="s">
        <v>216</v>
      </c>
      <c r="E32" s="23"/>
      <c r="F32" s="23"/>
      <c r="G32" s="23"/>
      <c r="H32" s="23"/>
      <c r="I32" s="188">
        <f>I33</f>
        <v>555000</v>
      </c>
      <c r="J32" s="18"/>
    </row>
    <row r="33" spans="1:11" ht="77.45" hidden="1" customHeight="1" x14ac:dyDescent="0.3">
      <c r="A33" s="121"/>
      <c r="B33" s="120"/>
      <c r="C33" s="123"/>
      <c r="D33" s="34"/>
      <c r="E33" s="189" t="s">
        <v>217</v>
      </c>
      <c r="F33" s="23"/>
      <c r="G33" s="23"/>
      <c r="H33" s="23"/>
      <c r="I33" s="18">
        <v>555000</v>
      </c>
      <c r="J33" s="18"/>
    </row>
    <row r="34" spans="1:11" ht="7.15" hidden="1" customHeight="1" x14ac:dyDescent="0.3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hidden="1" customHeight="1" x14ac:dyDescent="0.3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</row>
    <row r="36" spans="1:11" ht="42.75" hidden="1" customHeight="1" x14ac:dyDescent="0.3">
      <c r="A36" s="121"/>
      <c r="B36" s="120"/>
      <c r="C36" s="123"/>
      <c r="D36" s="34"/>
      <c r="E36" s="46" t="s">
        <v>211</v>
      </c>
      <c r="F36" s="23"/>
      <c r="G36" s="23"/>
      <c r="H36" s="23"/>
      <c r="I36" s="15">
        <v>1000000</v>
      </c>
      <c r="J36" s="15"/>
    </row>
    <row r="37" spans="1:11" ht="40.5" hidden="1" customHeight="1" x14ac:dyDescent="0.3">
      <c r="A37" s="121"/>
      <c r="B37" s="120"/>
      <c r="C37" s="123"/>
      <c r="D37" s="34"/>
      <c r="E37" s="46" t="s">
        <v>255</v>
      </c>
      <c r="F37" s="23"/>
      <c r="G37" s="23"/>
      <c r="H37" s="23"/>
      <c r="I37" s="15">
        <v>4452000</v>
      </c>
      <c r="J37" s="15"/>
    </row>
    <row r="38" spans="1:11" ht="40.5" hidden="1" customHeight="1" x14ac:dyDescent="0.3">
      <c r="A38" s="121"/>
      <c r="B38" s="120"/>
      <c r="C38" s="123"/>
      <c r="D38" s="34"/>
      <c r="E38" s="214" t="s">
        <v>262</v>
      </c>
      <c r="F38" s="23"/>
      <c r="G38" s="23"/>
      <c r="H38" s="23"/>
      <c r="I38" s="15">
        <v>1000000</v>
      </c>
      <c r="J38" s="15"/>
    </row>
    <row r="39" spans="1:11" ht="59.25" hidden="1" customHeight="1" x14ac:dyDescent="0.3">
      <c r="A39" s="121"/>
      <c r="B39" s="120"/>
      <c r="C39" s="123"/>
      <c r="D39" s="34"/>
      <c r="E39" s="46" t="s">
        <v>212</v>
      </c>
      <c r="F39" s="23"/>
      <c r="G39" s="23"/>
      <c r="H39" s="23"/>
      <c r="I39" s="15">
        <v>3000000</v>
      </c>
      <c r="J39" s="15"/>
    </row>
    <row r="40" spans="1:11" ht="7.7" hidden="1" customHeight="1" x14ac:dyDescent="0.3">
      <c r="A40" s="121"/>
      <c r="B40" s="120"/>
      <c r="C40" s="123"/>
      <c r="D40" s="34"/>
      <c r="E40" s="23"/>
      <c r="F40" s="23"/>
      <c r="G40" s="23"/>
      <c r="H40" s="23"/>
      <c r="I40" s="124"/>
      <c r="J40" s="15"/>
    </row>
    <row r="41" spans="1:11" ht="77.25" hidden="1" customHeight="1" x14ac:dyDescent="0.3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4500000</v>
      </c>
      <c r="J41" s="15"/>
    </row>
    <row r="42" spans="1:11" ht="56.25" hidden="1" customHeight="1" x14ac:dyDescent="0.3">
      <c r="A42" s="128"/>
      <c r="B42" s="21"/>
      <c r="C42" s="21"/>
      <c r="D42" s="22"/>
      <c r="E42" s="20" t="s">
        <v>154</v>
      </c>
      <c r="F42" s="23"/>
      <c r="G42" s="23"/>
      <c r="H42" s="23"/>
      <c r="I42" s="124">
        <v>4500000</v>
      </c>
      <c r="J42" s="15"/>
    </row>
    <row r="43" spans="1:11" ht="7.15" hidden="1" customHeight="1" x14ac:dyDescent="0.3">
      <c r="A43" s="121"/>
      <c r="B43" s="120"/>
      <c r="C43" s="123"/>
      <c r="D43" s="34"/>
      <c r="E43" s="23"/>
      <c r="F43" s="23"/>
      <c r="G43" s="23"/>
      <c r="H43" s="23"/>
      <c r="I43" s="15"/>
      <c r="J43" s="15"/>
    </row>
    <row r="44" spans="1:11" ht="33.75" customHeight="1" x14ac:dyDescent="0.3">
      <c r="A44" s="125" t="s">
        <v>248</v>
      </c>
      <c r="B44" s="21">
        <v>8240</v>
      </c>
      <c r="C44" s="21" t="s">
        <v>249</v>
      </c>
      <c r="D44" s="23" t="s">
        <v>250</v>
      </c>
      <c r="E44" s="23"/>
      <c r="F44" s="23"/>
      <c r="G44" s="23"/>
      <c r="H44" s="23"/>
      <c r="I44" s="14">
        <f>SUM(I45:I68)</f>
        <v>76989400</v>
      </c>
      <c r="J44" s="15"/>
      <c r="K44" s="118">
        <v>1</v>
      </c>
    </row>
    <row r="45" spans="1:11" ht="22.5" hidden="1" customHeight="1" x14ac:dyDescent="0.3">
      <c r="A45" s="121"/>
      <c r="B45" s="120"/>
      <c r="C45" s="123"/>
      <c r="D45" s="34"/>
      <c r="E45" s="23" t="s">
        <v>251</v>
      </c>
      <c r="F45" s="23"/>
      <c r="G45" s="23"/>
      <c r="H45" s="23"/>
      <c r="I45" s="15">
        <v>99000</v>
      </c>
      <c r="J45" s="15"/>
    </row>
    <row r="46" spans="1:11" ht="36" hidden="1" customHeight="1" x14ac:dyDescent="0.3">
      <c r="A46" s="121"/>
      <c r="B46" s="120"/>
      <c r="C46" s="123"/>
      <c r="D46" s="34"/>
      <c r="E46" s="23" t="s">
        <v>256</v>
      </c>
      <c r="F46" s="23"/>
      <c r="G46" s="23"/>
      <c r="H46" s="23"/>
      <c r="I46" s="15">
        <v>100000</v>
      </c>
      <c r="J46" s="15"/>
    </row>
    <row r="47" spans="1:11" ht="36" hidden="1" customHeight="1" x14ac:dyDescent="0.3">
      <c r="A47" s="121"/>
      <c r="B47" s="120"/>
      <c r="C47" s="123"/>
      <c r="D47" s="34"/>
      <c r="E47" s="209" t="s">
        <v>257</v>
      </c>
      <c r="F47" s="23"/>
      <c r="G47" s="23"/>
      <c r="H47" s="23"/>
      <c r="I47" s="15">
        <v>50000</v>
      </c>
      <c r="J47" s="15"/>
    </row>
    <row r="48" spans="1:11" ht="54" hidden="1" customHeight="1" x14ac:dyDescent="0.3">
      <c r="A48" s="121"/>
      <c r="B48" s="120"/>
      <c r="C48" s="123"/>
      <c r="D48" s="34"/>
      <c r="E48" s="209" t="s">
        <v>258</v>
      </c>
      <c r="F48" s="23"/>
      <c r="G48" s="23"/>
      <c r="H48" s="23"/>
      <c r="I48" s="15">
        <v>50000</v>
      </c>
      <c r="J48" s="15"/>
    </row>
    <row r="49" spans="1:11" ht="38.25" hidden="1" customHeight="1" x14ac:dyDescent="0.3">
      <c r="A49" s="121"/>
      <c r="B49" s="120"/>
      <c r="C49" s="123"/>
      <c r="D49" s="34"/>
      <c r="E49" s="209" t="s">
        <v>263</v>
      </c>
      <c r="F49" s="23"/>
      <c r="G49" s="23"/>
      <c r="H49" s="23"/>
      <c r="I49" s="15">
        <v>40000</v>
      </c>
      <c r="J49" s="15"/>
    </row>
    <row r="50" spans="1:11" ht="40.5" hidden="1" customHeight="1" x14ac:dyDescent="0.3">
      <c r="A50" s="121"/>
      <c r="B50" s="120"/>
      <c r="C50" s="123"/>
      <c r="D50" s="34"/>
      <c r="E50" s="209" t="s">
        <v>264</v>
      </c>
      <c r="F50" s="23"/>
      <c r="G50" s="23"/>
      <c r="H50" s="23"/>
      <c r="I50" s="15">
        <v>40000</v>
      </c>
      <c r="J50" s="15"/>
    </row>
    <row r="51" spans="1:11" ht="38.25" hidden="1" customHeight="1" x14ac:dyDescent="0.3">
      <c r="A51" s="121"/>
      <c r="B51" s="120"/>
      <c r="C51" s="123"/>
      <c r="D51" s="34"/>
      <c r="E51" s="209" t="s">
        <v>265</v>
      </c>
      <c r="F51" s="23"/>
      <c r="G51" s="23"/>
      <c r="H51" s="23"/>
      <c r="I51" s="15">
        <v>40000</v>
      </c>
      <c r="J51" s="15"/>
    </row>
    <row r="52" spans="1:11" ht="54" hidden="1" customHeight="1" x14ac:dyDescent="0.3">
      <c r="A52" s="121"/>
      <c r="B52" s="120"/>
      <c r="C52" s="123"/>
      <c r="D52" s="34"/>
      <c r="E52" s="209" t="s">
        <v>270</v>
      </c>
      <c r="F52" s="23"/>
      <c r="G52" s="23"/>
      <c r="H52" s="23"/>
      <c r="I52" s="15">
        <v>30000</v>
      </c>
      <c r="J52" s="15"/>
    </row>
    <row r="53" spans="1:11" ht="37.5" hidden="1" customHeight="1" x14ac:dyDescent="0.3">
      <c r="A53" s="121"/>
      <c r="B53" s="120"/>
      <c r="C53" s="123"/>
      <c r="D53" s="34"/>
      <c r="E53" s="213" t="s">
        <v>294</v>
      </c>
      <c r="F53" s="23"/>
      <c r="G53" s="23"/>
      <c r="H53" s="23"/>
      <c r="I53" s="15">
        <v>50000</v>
      </c>
      <c r="J53" s="15"/>
    </row>
    <row r="54" spans="1:11" ht="36" hidden="1" customHeight="1" x14ac:dyDescent="0.3">
      <c r="A54" s="121"/>
      <c r="B54" s="120"/>
      <c r="C54" s="123"/>
      <c r="D54" s="34"/>
      <c r="E54" s="213" t="s">
        <v>295</v>
      </c>
      <c r="F54" s="23"/>
      <c r="G54" s="23"/>
      <c r="H54" s="23"/>
      <c r="I54" s="15">
        <v>100000</v>
      </c>
      <c r="J54" s="15"/>
    </row>
    <row r="55" spans="1:11" ht="33.75" hidden="1" customHeight="1" x14ac:dyDescent="0.3">
      <c r="A55" s="121"/>
      <c r="B55" s="120"/>
      <c r="C55" s="123"/>
      <c r="D55" s="34"/>
      <c r="E55" s="213" t="s">
        <v>296</v>
      </c>
      <c r="F55" s="23"/>
      <c r="G55" s="23"/>
      <c r="H55" s="23"/>
      <c r="I55" s="15">
        <v>30000</v>
      </c>
      <c r="J55" s="15"/>
    </row>
    <row r="56" spans="1:11" ht="34.5" hidden="1" customHeight="1" x14ac:dyDescent="0.3">
      <c r="A56" s="121"/>
      <c r="B56" s="120"/>
      <c r="C56" s="123"/>
      <c r="D56" s="34"/>
      <c r="E56" s="213" t="s">
        <v>297</v>
      </c>
      <c r="F56" s="23"/>
      <c r="G56" s="23"/>
      <c r="H56" s="23"/>
      <c r="I56" s="15">
        <v>60000</v>
      </c>
      <c r="J56" s="15"/>
    </row>
    <row r="57" spans="1:11" ht="37.5" hidden="1" customHeight="1" x14ac:dyDescent="0.3">
      <c r="A57" s="121"/>
      <c r="B57" s="120"/>
      <c r="C57" s="123"/>
      <c r="D57" s="34"/>
      <c r="E57" s="213" t="s">
        <v>298</v>
      </c>
      <c r="F57" s="23"/>
      <c r="G57" s="23"/>
      <c r="H57" s="23"/>
      <c r="I57" s="15">
        <v>100000</v>
      </c>
      <c r="J57" s="15"/>
    </row>
    <row r="58" spans="1:11" ht="37.5" customHeight="1" x14ac:dyDescent="0.3">
      <c r="A58" s="121"/>
      <c r="B58" s="120"/>
      <c r="C58" s="123"/>
      <c r="D58" s="34"/>
      <c r="E58" s="213" t="s">
        <v>317</v>
      </c>
      <c r="F58" s="23"/>
      <c r="G58" s="23"/>
      <c r="H58" s="23"/>
      <c r="I58" s="15">
        <v>100000</v>
      </c>
      <c r="J58" s="15"/>
      <c r="K58" s="118">
        <v>1</v>
      </c>
    </row>
    <row r="59" spans="1:11" ht="37.5" customHeight="1" x14ac:dyDescent="0.3">
      <c r="A59" s="121"/>
      <c r="B59" s="120"/>
      <c r="C59" s="123"/>
      <c r="D59" s="34"/>
      <c r="E59" s="213" t="s">
        <v>318</v>
      </c>
      <c r="F59" s="23"/>
      <c r="G59" s="23"/>
      <c r="H59" s="23"/>
      <c r="I59" s="15">
        <v>100000</v>
      </c>
      <c r="J59" s="15"/>
      <c r="K59" s="118">
        <v>1</v>
      </c>
    </row>
    <row r="60" spans="1:11" ht="37.5" customHeight="1" x14ac:dyDescent="0.3">
      <c r="A60" s="121"/>
      <c r="B60" s="120"/>
      <c r="C60" s="123"/>
      <c r="D60" s="34"/>
      <c r="E60" s="213" t="s">
        <v>319</v>
      </c>
      <c r="F60" s="23"/>
      <c r="G60" s="23"/>
      <c r="H60" s="23"/>
      <c r="I60" s="15">
        <v>90400</v>
      </c>
      <c r="J60" s="15"/>
      <c r="K60" s="118">
        <v>1</v>
      </c>
    </row>
    <row r="61" spans="1:11" ht="37.5" customHeight="1" x14ac:dyDescent="0.3">
      <c r="A61" s="121"/>
      <c r="B61" s="120"/>
      <c r="C61" s="123"/>
      <c r="D61" s="34"/>
      <c r="E61" s="216" t="s">
        <v>321</v>
      </c>
      <c r="F61" s="23"/>
      <c r="G61" s="23"/>
      <c r="H61" s="23"/>
      <c r="I61" s="15">
        <v>15000</v>
      </c>
      <c r="J61" s="15"/>
      <c r="K61" s="118">
        <v>1</v>
      </c>
    </row>
    <row r="62" spans="1:11" ht="37.5" customHeight="1" x14ac:dyDescent="0.3">
      <c r="A62" s="121"/>
      <c r="B62" s="120"/>
      <c r="C62" s="123"/>
      <c r="D62" s="34"/>
      <c r="E62" s="216" t="s">
        <v>322</v>
      </c>
      <c r="F62" s="23"/>
      <c r="G62" s="23"/>
      <c r="H62" s="23"/>
      <c r="I62" s="15">
        <v>20000</v>
      </c>
      <c r="J62" s="15"/>
      <c r="K62" s="118">
        <v>1</v>
      </c>
    </row>
    <row r="63" spans="1:11" ht="37.5" customHeight="1" x14ac:dyDescent="0.3">
      <c r="A63" s="121"/>
      <c r="B63" s="120"/>
      <c r="C63" s="123"/>
      <c r="D63" s="34"/>
      <c r="E63" s="216" t="s">
        <v>323</v>
      </c>
      <c r="F63" s="23"/>
      <c r="G63" s="23"/>
      <c r="H63" s="23"/>
      <c r="I63" s="15">
        <v>20000</v>
      </c>
      <c r="J63" s="15"/>
      <c r="K63" s="118">
        <v>1</v>
      </c>
    </row>
    <row r="64" spans="1:11" ht="37.5" customHeight="1" x14ac:dyDescent="0.3">
      <c r="A64" s="121"/>
      <c r="B64" s="120"/>
      <c r="C64" s="123"/>
      <c r="D64" s="34"/>
      <c r="E64" s="216" t="s">
        <v>324</v>
      </c>
      <c r="F64" s="23"/>
      <c r="G64" s="23"/>
      <c r="H64" s="23"/>
      <c r="I64" s="15">
        <v>55000</v>
      </c>
      <c r="J64" s="15"/>
      <c r="K64" s="118">
        <v>1</v>
      </c>
    </row>
    <row r="65" spans="1:11" ht="37.5" customHeight="1" x14ac:dyDescent="0.3">
      <c r="A65" s="121"/>
      <c r="B65" s="120"/>
      <c r="C65" s="123"/>
      <c r="D65" s="34"/>
      <c r="E65" s="216" t="s">
        <v>325</v>
      </c>
      <c r="F65" s="23"/>
      <c r="G65" s="23"/>
      <c r="H65" s="23"/>
      <c r="I65" s="15">
        <v>100000</v>
      </c>
      <c r="J65" s="15"/>
      <c r="K65" s="118">
        <v>1</v>
      </c>
    </row>
    <row r="66" spans="1:11" ht="54" hidden="1" customHeight="1" x14ac:dyDescent="0.3">
      <c r="A66" s="121"/>
      <c r="B66" s="120"/>
      <c r="C66" s="123"/>
      <c r="D66" s="34"/>
      <c r="E66" s="216" t="s">
        <v>299</v>
      </c>
      <c r="F66" s="23"/>
      <c r="G66" s="23"/>
      <c r="H66" s="23"/>
      <c r="I66" s="15">
        <v>600000</v>
      </c>
      <c r="J66" s="15"/>
    </row>
    <row r="67" spans="1:11" ht="67.5" customHeight="1" x14ac:dyDescent="0.3">
      <c r="A67" s="121"/>
      <c r="B67" s="120"/>
      <c r="C67" s="123"/>
      <c r="D67" s="34"/>
      <c r="E67" s="17" t="s">
        <v>266</v>
      </c>
      <c r="F67" s="23"/>
      <c r="G67" s="23"/>
      <c r="H67" s="23"/>
      <c r="I67" s="15">
        <v>67600000</v>
      </c>
      <c r="J67" s="15"/>
      <c r="K67" s="118">
        <v>1</v>
      </c>
    </row>
    <row r="68" spans="1:11" ht="34.5" hidden="1" customHeight="1" x14ac:dyDescent="0.3">
      <c r="A68" s="121"/>
      <c r="B68" s="120"/>
      <c r="C68" s="123"/>
      <c r="D68" s="34"/>
      <c r="E68" s="23" t="s">
        <v>109</v>
      </c>
      <c r="F68" s="23"/>
      <c r="G68" s="23"/>
      <c r="H68" s="23"/>
      <c r="I68" s="15">
        <v>7500000</v>
      </c>
      <c r="J68" s="15"/>
    </row>
    <row r="69" spans="1:11" ht="7.15" customHeight="1" x14ac:dyDescent="0.3">
      <c r="A69" s="121"/>
      <c r="B69" s="120"/>
      <c r="C69" s="123"/>
      <c r="D69" s="34"/>
      <c r="E69" s="23"/>
      <c r="F69" s="23"/>
      <c r="G69" s="23"/>
      <c r="H69" s="23"/>
      <c r="I69" s="15"/>
      <c r="J69" s="15"/>
      <c r="K69" s="118">
        <v>1</v>
      </c>
    </row>
    <row r="70" spans="1:11" ht="36.75" hidden="1" customHeight="1" x14ac:dyDescent="0.3">
      <c r="A70" s="129" t="s">
        <v>124</v>
      </c>
      <c r="B70" s="21">
        <v>8330</v>
      </c>
      <c r="C70" s="130" t="s">
        <v>122</v>
      </c>
      <c r="D70" s="131" t="s">
        <v>123</v>
      </c>
      <c r="E70" s="23"/>
      <c r="F70" s="23"/>
      <c r="G70" s="23"/>
      <c r="H70" s="23"/>
      <c r="I70" s="14">
        <f>I71</f>
        <v>150000</v>
      </c>
      <c r="J70" s="15"/>
    </row>
    <row r="71" spans="1:11" ht="27" hidden="1" customHeight="1" x14ac:dyDescent="0.3">
      <c r="A71" s="121"/>
      <c r="B71" s="120"/>
      <c r="C71" s="123"/>
      <c r="D71" s="34"/>
      <c r="E71" s="23" t="s">
        <v>65</v>
      </c>
      <c r="F71" s="23"/>
      <c r="G71" s="23"/>
      <c r="H71" s="23"/>
      <c r="I71" s="15">
        <v>150000</v>
      </c>
      <c r="J71" s="15"/>
    </row>
    <row r="72" spans="1:11" ht="7.15" hidden="1" customHeight="1" x14ac:dyDescent="0.3">
      <c r="A72" s="121"/>
      <c r="B72" s="120"/>
      <c r="C72" s="123"/>
      <c r="D72" s="34"/>
      <c r="E72" s="23"/>
      <c r="F72" s="23"/>
      <c r="G72" s="23"/>
      <c r="H72" s="23"/>
      <c r="I72" s="15"/>
      <c r="J72" s="15"/>
    </row>
    <row r="73" spans="1:11" ht="25.5" customHeight="1" x14ac:dyDescent="0.3">
      <c r="A73" s="9" t="s">
        <v>31</v>
      </c>
      <c r="B73" s="132"/>
      <c r="C73" s="133"/>
      <c r="D73" s="10" t="s">
        <v>125</v>
      </c>
      <c r="E73" s="134"/>
      <c r="F73" s="134"/>
      <c r="G73" s="134"/>
      <c r="H73" s="134"/>
      <c r="I73" s="11">
        <f>I74</f>
        <v>17397350</v>
      </c>
      <c r="J73" s="11"/>
      <c r="K73" s="118">
        <v>1</v>
      </c>
    </row>
    <row r="74" spans="1:11" ht="24.75" customHeight="1" x14ac:dyDescent="0.3">
      <c r="A74" s="12" t="s">
        <v>32</v>
      </c>
      <c r="B74" s="21"/>
      <c r="C74" s="19"/>
      <c r="D74" s="175" t="s">
        <v>125</v>
      </c>
      <c r="E74" s="23"/>
      <c r="F74" s="23"/>
      <c r="G74" s="23"/>
      <c r="H74" s="23"/>
      <c r="I74" s="14">
        <f>I76+I87+I97+I100</f>
        <v>17397350</v>
      </c>
      <c r="J74" s="14"/>
      <c r="K74" s="118">
        <v>1</v>
      </c>
    </row>
    <row r="75" spans="1:11" ht="6.6" customHeight="1" x14ac:dyDescent="0.3">
      <c r="A75" s="112"/>
      <c r="B75" s="120"/>
      <c r="C75" s="120"/>
      <c r="D75" s="34"/>
      <c r="E75" s="23"/>
      <c r="F75" s="23"/>
      <c r="G75" s="23"/>
      <c r="H75" s="23"/>
      <c r="I75" s="15"/>
      <c r="J75" s="15"/>
      <c r="K75" s="118">
        <v>1</v>
      </c>
    </row>
    <row r="76" spans="1:11" ht="24.95" customHeight="1" x14ac:dyDescent="0.3">
      <c r="A76" s="12" t="s">
        <v>33</v>
      </c>
      <c r="B76" s="21">
        <v>1010</v>
      </c>
      <c r="C76" s="19" t="s">
        <v>34</v>
      </c>
      <c r="D76" s="34" t="s">
        <v>35</v>
      </c>
      <c r="E76" s="23"/>
      <c r="F76" s="23"/>
      <c r="G76" s="23"/>
      <c r="H76" s="23"/>
      <c r="I76" s="14">
        <f>SUM(I77:I85)</f>
        <v>10317750</v>
      </c>
      <c r="J76" s="14"/>
      <c r="K76" s="118">
        <v>1</v>
      </c>
    </row>
    <row r="77" spans="1:11" ht="24.95" customHeight="1" x14ac:dyDescent="0.3">
      <c r="A77" s="12"/>
      <c r="B77" s="21"/>
      <c r="C77" s="19"/>
      <c r="D77" s="34"/>
      <c r="E77" s="20" t="s">
        <v>278</v>
      </c>
      <c r="F77" s="23"/>
      <c r="G77" s="23"/>
      <c r="H77" s="23"/>
      <c r="I77" s="15">
        <v>2881000</v>
      </c>
      <c r="J77" s="14"/>
      <c r="K77" s="118">
        <v>1</v>
      </c>
    </row>
    <row r="78" spans="1:11" ht="37.35" hidden="1" customHeight="1" x14ac:dyDescent="0.3">
      <c r="A78" s="112"/>
      <c r="B78" s="120"/>
      <c r="C78" s="120"/>
      <c r="D78" s="34"/>
      <c r="E78" s="136" t="s">
        <v>195</v>
      </c>
      <c r="F78" s="23"/>
      <c r="G78" s="23"/>
      <c r="H78" s="23"/>
      <c r="I78" s="15">
        <v>520000</v>
      </c>
      <c r="J78" s="15"/>
    </row>
    <row r="79" spans="1:11" ht="34.5" hidden="1" customHeight="1" x14ac:dyDescent="0.3">
      <c r="A79" s="112"/>
      <c r="B79" s="120"/>
      <c r="C79" s="120"/>
      <c r="D79" s="34"/>
      <c r="E79" s="193" t="s">
        <v>196</v>
      </c>
      <c r="F79" s="23"/>
      <c r="G79" s="23"/>
      <c r="H79" s="23"/>
      <c r="I79" s="15">
        <v>520000</v>
      </c>
      <c r="J79" s="15"/>
    </row>
    <row r="80" spans="1:11" ht="34.5" hidden="1" customHeight="1" x14ac:dyDescent="0.3">
      <c r="A80" s="112"/>
      <c r="B80" s="120"/>
      <c r="C80" s="120"/>
      <c r="D80" s="34"/>
      <c r="E80" s="140" t="s">
        <v>279</v>
      </c>
      <c r="F80" s="23"/>
      <c r="G80" s="23"/>
      <c r="H80" s="23"/>
      <c r="I80" s="15">
        <v>3000000</v>
      </c>
      <c r="J80" s="15"/>
    </row>
    <row r="81" spans="1:11" ht="34.5" customHeight="1" x14ac:dyDescent="0.3">
      <c r="A81" s="112"/>
      <c r="B81" s="120"/>
      <c r="C81" s="120"/>
      <c r="D81" s="34"/>
      <c r="E81" s="140" t="s">
        <v>280</v>
      </c>
      <c r="F81" s="23"/>
      <c r="G81" s="23"/>
      <c r="H81" s="23"/>
      <c r="I81" s="15">
        <v>2905000</v>
      </c>
      <c r="J81" s="15"/>
      <c r="K81" s="118">
        <v>1</v>
      </c>
    </row>
    <row r="82" spans="1:11" ht="29.25" hidden="1" customHeight="1" x14ac:dyDescent="0.3">
      <c r="A82" s="112"/>
      <c r="B82" s="120"/>
      <c r="C82" s="120"/>
      <c r="D82" s="34"/>
      <c r="E82" s="194" t="s">
        <v>224</v>
      </c>
      <c r="F82" s="23"/>
      <c r="G82" s="23"/>
      <c r="H82" s="23"/>
      <c r="I82" s="15">
        <v>49300</v>
      </c>
      <c r="J82" s="15"/>
    </row>
    <row r="83" spans="1:11" ht="30.75" hidden="1" customHeight="1" x14ac:dyDescent="0.3">
      <c r="A83" s="112"/>
      <c r="B83" s="120"/>
      <c r="C83" s="120"/>
      <c r="D83" s="34"/>
      <c r="E83" s="194" t="s">
        <v>225</v>
      </c>
      <c r="F83" s="23"/>
      <c r="G83" s="23"/>
      <c r="H83" s="23"/>
      <c r="I83" s="15">
        <v>20050</v>
      </c>
      <c r="J83" s="15"/>
    </row>
    <row r="84" spans="1:11" ht="39.75" hidden="1" customHeight="1" x14ac:dyDescent="0.3">
      <c r="A84" s="112"/>
      <c r="B84" s="120"/>
      <c r="C84" s="120"/>
      <c r="D84" s="34"/>
      <c r="E84" s="194" t="s">
        <v>226</v>
      </c>
      <c r="F84" s="23"/>
      <c r="G84" s="23"/>
      <c r="H84" s="23"/>
      <c r="I84" s="15">
        <v>49900</v>
      </c>
      <c r="J84" s="15"/>
    </row>
    <row r="85" spans="1:11" ht="37.35" hidden="1" customHeight="1" x14ac:dyDescent="0.3">
      <c r="A85" s="112"/>
      <c r="B85" s="120"/>
      <c r="C85" s="120"/>
      <c r="D85" s="34"/>
      <c r="E85" s="23" t="s">
        <v>36</v>
      </c>
      <c r="F85" s="23"/>
      <c r="G85" s="23"/>
      <c r="H85" s="23"/>
      <c r="I85" s="15">
        <v>372500</v>
      </c>
      <c r="J85" s="15"/>
    </row>
    <row r="86" spans="1:11" ht="8.65" customHeight="1" x14ac:dyDescent="0.3">
      <c r="A86" s="112"/>
      <c r="B86" s="120"/>
      <c r="C86" s="120"/>
      <c r="D86" s="34"/>
      <c r="E86" s="119"/>
      <c r="F86" s="119"/>
      <c r="G86" s="119"/>
      <c r="H86" s="119"/>
      <c r="I86" s="15"/>
      <c r="J86" s="15"/>
      <c r="K86" s="118">
        <v>1</v>
      </c>
    </row>
    <row r="87" spans="1:11" ht="54" customHeight="1" x14ac:dyDescent="0.3">
      <c r="A87" s="12" t="s">
        <v>126</v>
      </c>
      <c r="B87" s="21">
        <v>1021</v>
      </c>
      <c r="C87" s="19" t="s">
        <v>37</v>
      </c>
      <c r="D87" s="200" t="s">
        <v>239</v>
      </c>
      <c r="E87" s="119"/>
      <c r="F87" s="119"/>
      <c r="G87" s="119"/>
      <c r="H87" s="119"/>
      <c r="I87" s="14">
        <f>SUM(I88:I95)</f>
        <v>6160000</v>
      </c>
      <c r="J87" s="14"/>
      <c r="K87" s="118">
        <v>1</v>
      </c>
    </row>
    <row r="88" spans="1:11" ht="36.75" hidden="1" customHeight="1" x14ac:dyDescent="0.3">
      <c r="A88" s="112"/>
      <c r="B88" s="120"/>
      <c r="C88" s="120"/>
      <c r="D88" s="34"/>
      <c r="E88" s="136" t="s">
        <v>197</v>
      </c>
      <c r="F88" s="23"/>
      <c r="G88" s="23"/>
      <c r="H88" s="23"/>
      <c r="I88" s="15">
        <v>1500000</v>
      </c>
      <c r="J88" s="15"/>
    </row>
    <row r="89" spans="1:11" ht="38.25" customHeight="1" x14ac:dyDescent="0.3">
      <c r="A89" s="112"/>
      <c r="B89" s="120"/>
      <c r="C89" s="120"/>
      <c r="D89" s="34"/>
      <c r="E89" s="136" t="s">
        <v>198</v>
      </c>
      <c r="F89" s="119"/>
      <c r="G89" s="119"/>
      <c r="H89" s="119"/>
      <c r="I89" s="15">
        <v>1630000</v>
      </c>
      <c r="J89" s="15"/>
      <c r="K89" s="118">
        <v>1</v>
      </c>
    </row>
    <row r="90" spans="1:11" ht="38.25" customHeight="1" x14ac:dyDescent="0.3">
      <c r="A90" s="112"/>
      <c r="B90" s="120"/>
      <c r="C90" s="120"/>
      <c r="D90" s="34"/>
      <c r="E90" s="213" t="s">
        <v>315</v>
      </c>
      <c r="F90" s="119"/>
      <c r="G90" s="119"/>
      <c r="H90" s="119"/>
      <c r="I90" s="15">
        <v>100000</v>
      </c>
      <c r="J90" s="15"/>
      <c r="K90" s="118">
        <v>1</v>
      </c>
    </row>
    <row r="91" spans="1:11" ht="38.25" customHeight="1" x14ac:dyDescent="0.3">
      <c r="A91" s="112"/>
      <c r="B91" s="120"/>
      <c r="C91" s="120"/>
      <c r="D91" s="34"/>
      <c r="E91" s="213" t="s">
        <v>316</v>
      </c>
      <c r="F91" s="119"/>
      <c r="G91" s="119"/>
      <c r="H91" s="119"/>
      <c r="I91" s="15">
        <v>100000</v>
      </c>
      <c r="J91" s="15"/>
      <c r="K91" s="118">
        <v>1</v>
      </c>
    </row>
    <row r="92" spans="1:11" ht="38.25" hidden="1" customHeight="1" x14ac:dyDescent="0.3">
      <c r="A92" s="112"/>
      <c r="B92" s="120"/>
      <c r="C92" s="120"/>
      <c r="D92" s="34"/>
      <c r="E92" s="136" t="s">
        <v>199</v>
      </c>
      <c r="F92" s="119"/>
      <c r="G92" s="119"/>
      <c r="H92" s="119"/>
      <c r="I92" s="15">
        <v>630000</v>
      </c>
      <c r="J92" s="15"/>
    </row>
    <row r="93" spans="1:11" ht="56.25" hidden="1" customHeight="1" x14ac:dyDescent="0.3">
      <c r="A93" s="112"/>
      <c r="B93" s="120"/>
      <c r="C93" s="120"/>
      <c r="D93" s="34"/>
      <c r="E93" s="223" t="s">
        <v>291</v>
      </c>
      <c r="F93" s="119"/>
      <c r="G93" s="119"/>
      <c r="H93" s="119"/>
      <c r="I93" s="15">
        <v>1000000</v>
      </c>
      <c r="J93" s="15"/>
    </row>
    <row r="94" spans="1:11" ht="39.75" hidden="1" customHeight="1" x14ac:dyDescent="0.3">
      <c r="A94" s="112"/>
      <c r="B94" s="120"/>
      <c r="C94" s="120"/>
      <c r="D94" s="34"/>
      <c r="E94" s="223" t="s">
        <v>300</v>
      </c>
      <c r="F94" s="119"/>
      <c r="G94" s="119"/>
      <c r="H94" s="119"/>
      <c r="I94" s="15">
        <v>800000</v>
      </c>
      <c r="J94" s="15"/>
    </row>
    <row r="95" spans="1:11" ht="37.5" hidden="1" customHeight="1" x14ac:dyDescent="0.3">
      <c r="A95" s="112"/>
      <c r="B95" s="120"/>
      <c r="C95" s="120"/>
      <c r="D95" s="34"/>
      <c r="E95" s="223" t="s">
        <v>301</v>
      </c>
      <c r="F95" s="119"/>
      <c r="G95" s="119"/>
      <c r="H95" s="119"/>
      <c r="I95" s="15">
        <v>400000</v>
      </c>
      <c r="J95" s="15"/>
    </row>
    <row r="96" spans="1:11" ht="8.65" customHeight="1" x14ac:dyDescent="0.3">
      <c r="A96" s="112"/>
      <c r="B96" s="120"/>
      <c r="C96" s="120"/>
      <c r="D96" s="34"/>
      <c r="E96" s="23"/>
      <c r="F96" s="23"/>
      <c r="G96" s="23"/>
      <c r="H96" s="23"/>
      <c r="I96" s="15"/>
      <c r="J96" s="15"/>
      <c r="K96" s="118">
        <v>1</v>
      </c>
    </row>
    <row r="97" spans="1:10" ht="87.75" hidden="1" customHeight="1" x14ac:dyDescent="0.3">
      <c r="A97" s="137" t="s">
        <v>165</v>
      </c>
      <c r="B97" s="138">
        <v>1025</v>
      </c>
      <c r="C97" s="139" t="s">
        <v>166</v>
      </c>
      <c r="D97" s="201" t="s">
        <v>240</v>
      </c>
      <c r="E97" s="23"/>
      <c r="F97" s="23"/>
      <c r="G97" s="23"/>
      <c r="H97" s="23"/>
      <c r="I97" s="14">
        <f>I98</f>
        <v>820000</v>
      </c>
      <c r="J97" s="15"/>
    </row>
    <row r="98" spans="1:10" ht="39" hidden="1" customHeight="1" x14ac:dyDescent="0.3">
      <c r="A98" s="112"/>
      <c r="B98" s="120"/>
      <c r="C98" s="120"/>
      <c r="D98" s="34"/>
      <c r="E98" s="23" t="s">
        <v>167</v>
      </c>
      <c r="F98" s="23"/>
      <c r="G98" s="23"/>
      <c r="H98" s="23"/>
      <c r="I98" s="15">
        <v>820000</v>
      </c>
      <c r="J98" s="15"/>
    </row>
    <row r="99" spans="1:10" ht="9.6" hidden="1" customHeight="1" x14ac:dyDescent="0.3">
      <c r="A99" s="112"/>
      <c r="B99" s="120"/>
      <c r="C99" s="120"/>
      <c r="D99" s="34"/>
      <c r="E99" s="23"/>
      <c r="F99" s="23"/>
      <c r="G99" s="23"/>
      <c r="H99" s="23"/>
      <c r="I99" s="15"/>
      <c r="J99" s="15"/>
    </row>
    <row r="100" spans="1:10" ht="38.25" hidden="1" customHeight="1" x14ac:dyDescent="0.3">
      <c r="A100" s="137" t="s">
        <v>227</v>
      </c>
      <c r="B100" s="138">
        <v>1141</v>
      </c>
      <c r="C100" s="139" t="s">
        <v>228</v>
      </c>
      <c r="D100" s="26" t="s">
        <v>229</v>
      </c>
      <c r="E100" s="23"/>
      <c r="F100" s="140"/>
      <c r="G100" s="140"/>
      <c r="H100" s="119"/>
      <c r="I100" s="14">
        <f>I101</f>
        <v>99600</v>
      </c>
      <c r="J100" s="15"/>
    </row>
    <row r="101" spans="1:10" ht="24.75" hidden="1" customHeight="1" x14ac:dyDescent="0.3">
      <c r="A101" s="112"/>
      <c r="B101" s="120"/>
      <c r="C101" s="120"/>
      <c r="D101" s="34"/>
      <c r="E101" s="195" t="s">
        <v>230</v>
      </c>
      <c r="F101" s="140"/>
      <c r="G101" s="140"/>
      <c r="H101" s="119"/>
      <c r="I101" s="15">
        <v>99600</v>
      </c>
      <c r="J101" s="15"/>
    </row>
    <row r="102" spans="1:10" ht="8.65" hidden="1" customHeight="1" x14ac:dyDescent="0.3">
      <c r="A102" s="112"/>
      <c r="B102" s="120"/>
      <c r="C102" s="120"/>
      <c r="D102" s="34"/>
      <c r="E102" s="140"/>
      <c r="F102" s="140"/>
      <c r="G102" s="140"/>
      <c r="H102" s="119"/>
      <c r="I102" s="15"/>
      <c r="J102" s="15"/>
    </row>
    <row r="103" spans="1:10" ht="26.25" hidden="1" customHeight="1" x14ac:dyDescent="0.3">
      <c r="A103" s="9" t="s">
        <v>38</v>
      </c>
      <c r="B103" s="141"/>
      <c r="C103" s="142"/>
      <c r="D103" s="10" t="s">
        <v>39</v>
      </c>
      <c r="E103" s="143"/>
      <c r="F103" s="143"/>
      <c r="G103" s="143"/>
      <c r="H103" s="143"/>
      <c r="I103" s="11">
        <f>I104</f>
        <v>3000000</v>
      </c>
      <c r="J103" s="11"/>
    </row>
    <row r="104" spans="1:10" ht="21.6" hidden="1" customHeight="1" x14ac:dyDescent="0.3">
      <c r="A104" s="12" t="s">
        <v>40</v>
      </c>
      <c r="B104" s="144"/>
      <c r="C104" s="145"/>
      <c r="D104" s="13" t="s">
        <v>39</v>
      </c>
      <c r="E104" s="119"/>
      <c r="F104" s="119"/>
      <c r="G104" s="119"/>
      <c r="H104" s="119"/>
      <c r="I104" s="14">
        <f>I106</f>
        <v>3000000</v>
      </c>
      <c r="J104" s="14"/>
    </row>
    <row r="105" spans="1:10" ht="11.25" hidden="1" customHeight="1" x14ac:dyDescent="0.3">
      <c r="A105" s="12"/>
      <c r="B105" s="144"/>
      <c r="C105" s="145"/>
      <c r="D105" s="13"/>
      <c r="E105" s="119"/>
      <c r="F105" s="119"/>
      <c r="G105" s="119"/>
      <c r="H105" s="119"/>
      <c r="I105" s="15"/>
      <c r="J105" s="15"/>
    </row>
    <row r="106" spans="1:10" ht="37.5" hidden="1" customHeight="1" x14ac:dyDescent="0.3">
      <c r="A106" s="129" t="s">
        <v>158</v>
      </c>
      <c r="B106" s="146">
        <v>2030</v>
      </c>
      <c r="C106" s="147" t="s">
        <v>159</v>
      </c>
      <c r="D106" s="82" t="s">
        <v>160</v>
      </c>
      <c r="E106" s="20"/>
      <c r="F106" s="23"/>
      <c r="G106" s="23"/>
      <c r="H106" s="23"/>
      <c r="I106" s="14">
        <f>SUM(I107:I109)</f>
        <v>3000000</v>
      </c>
      <c r="J106" s="15"/>
    </row>
    <row r="107" spans="1:10" ht="37.5" hidden="1" customHeight="1" x14ac:dyDescent="0.3">
      <c r="A107" s="129"/>
      <c r="B107" s="146"/>
      <c r="C107" s="147"/>
      <c r="D107" s="82"/>
      <c r="E107" s="46" t="s">
        <v>171</v>
      </c>
      <c r="F107" s="23"/>
      <c r="G107" s="23"/>
      <c r="H107" s="23"/>
      <c r="I107" s="15">
        <v>1500000</v>
      </c>
      <c r="J107" s="15"/>
    </row>
    <row r="108" spans="1:10" ht="37.5" hidden="1" customHeight="1" x14ac:dyDescent="0.3">
      <c r="A108" s="129"/>
      <c r="B108" s="146"/>
      <c r="C108" s="147"/>
      <c r="D108" s="82"/>
      <c r="E108" s="46" t="s">
        <v>274</v>
      </c>
      <c r="F108" s="23"/>
      <c r="G108" s="23"/>
      <c r="H108" s="23"/>
      <c r="I108" s="15">
        <v>500000</v>
      </c>
      <c r="J108" s="15"/>
    </row>
    <row r="109" spans="1:10" ht="57.75" hidden="1" customHeight="1" x14ac:dyDescent="0.3">
      <c r="A109" s="112"/>
      <c r="B109" s="120"/>
      <c r="C109" s="120"/>
      <c r="D109" s="34"/>
      <c r="E109" s="20" t="s">
        <v>168</v>
      </c>
      <c r="F109" s="23"/>
      <c r="G109" s="23"/>
      <c r="H109" s="23"/>
      <c r="I109" s="15">
        <v>1000000</v>
      </c>
      <c r="J109" s="15"/>
    </row>
    <row r="110" spans="1:10" ht="7.15" hidden="1" customHeight="1" x14ac:dyDescent="0.3">
      <c r="A110" s="112"/>
      <c r="B110" s="120"/>
      <c r="C110" s="120"/>
      <c r="D110" s="34"/>
      <c r="E110" s="23"/>
      <c r="F110" s="23"/>
      <c r="G110" s="23"/>
      <c r="H110" s="23"/>
      <c r="I110" s="15"/>
      <c r="J110" s="15"/>
    </row>
    <row r="111" spans="1:10" ht="27" hidden="1" customHeight="1" x14ac:dyDescent="0.3">
      <c r="A111" s="9" t="s">
        <v>41</v>
      </c>
      <c r="B111" s="141"/>
      <c r="C111" s="142"/>
      <c r="D111" s="10" t="s">
        <v>42</v>
      </c>
      <c r="E111" s="148"/>
      <c r="F111" s="148"/>
      <c r="G111" s="148"/>
      <c r="H111" s="148"/>
      <c r="I111" s="11">
        <f>I112</f>
        <v>29961913</v>
      </c>
      <c r="J111" s="11"/>
    </row>
    <row r="112" spans="1:10" ht="25.5" hidden="1" customHeight="1" x14ac:dyDescent="0.3">
      <c r="A112" s="12" t="s">
        <v>43</v>
      </c>
      <c r="B112" s="27"/>
      <c r="C112" s="16"/>
      <c r="D112" s="149" t="s">
        <v>42</v>
      </c>
      <c r="E112" s="34"/>
      <c r="F112" s="34"/>
      <c r="G112" s="34"/>
      <c r="H112" s="34"/>
      <c r="I112" s="14">
        <f>I114+I117+I131+I128+I122+I125</f>
        <v>29961913</v>
      </c>
      <c r="J112" s="14"/>
    </row>
    <row r="113" spans="1:10" ht="7.15" hidden="1" customHeight="1" x14ac:dyDescent="0.3">
      <c r="A113" s="112"/>
      <c r="B113" s="120"/>
      <c r="C113" s="120"/>
      <c r="D113" s="34"/>
      <c r="E113" s="34"/>
      <c r="F113" s="34"/>
      <c r="G113" s="34"/>
      <c r="H113" s="34"/>
      <c r="I113" s="15"/>
      <c r="J113" s="15"/>
    </row>
    <row r="114" spans="1:10" ht="54.95" hidden="1" customHeight="1" x14ac:dyDescent="0.3">
      <c r="A114" s="12" t="s">
        <v>44</v>
      </c>
      <c r="B114" s="16" t="s">
        <v>45</v>
      </c>
      <c r="C114" s="16" t="s">
        <v>11</v>
      </c>
      <c r="D114" s="28" t="s">
        <v>46</v>
      </c>
      <c r="E114" s="34"/>
      <c r="F114" s="34"/>
      <c r="G114" s="34"/>
      <c r="H114" s="34"/>
      <c r="I114" s="14">
        <f>I115</f>
        <v>375000</v>
      </c>
      <c r="J114" s="14"/>
    </row>
    <row r="115" spans="1:10" ht="24.75" hidden="1" customHeight="1" x14ac:dyDescent="0.3">
      <c r="A115" s="112"/>
      <c r="B115" s="120"/>
      <c r="C115" s="120"/>
      <c r="D115" s="34"/>
      <c r="E115" s="29" t="s">
        <v>47</v>
      </c>
      <c r="F115" s="29"/>
      <c r="G115" s="29"/>
      <c r="H115" s="29"/>
      <c r="I115" s="15">
        <v>375000</v>
      </c>
      <c r="J115" s="15"/>
    </row>
    <row r="116" spans="1:10" ht="6" hidden="1" customHeight="1" x14ac:dyDescent="0.3">
      <c r="A116" s="112"/>
      <c r="B116" s="120"/>
      <c r="C116" s="120"/>
      <c r="D116" s="34"/>
      <c r="E116" s="34"/>
      <c r="F116" s="34"/>
      <c r="G116" s="34"/>
      <c r="H116" s="34"/>
      <c r="I116" s="15"/>
      <c r="J116" s="15"/>
    </row>
    <row r="117" spans="1:10" ht="68.25" hidden="1" customHeight="1" x14ac:dyDescent="0.3">
      <c r="A117" s="12" t="s">
        <v>48</v>
      </c>
      <c r="B117" s="16" t="s">
        <v>49</v>
      </c>
      <c r="C117" s="150" t="s">
        <v>50</v>
      </c>
      <c r="D117" s="17" t="s">
        <v>51</v>
      </c>
      <c r="E117" s="34"/>
      <c r="F117" s="34"/>
      <c r="G117" s="34"/>
      <c r="H117" s="34"/>
      <c r="I117" s="14">
        <f>SUM(I118:I120)</f>
        <v>1280000</v>
      </c>
      <c r="J117" s="14"/>
    </row>
    <row r="118" spans="1:10" ht="27" hidden="1" customHeight="1" x14ac:dyDescent="0.3">
      <c r="A118" s="12"/>
      <c r="B118" s="16"/>
      <c r="C118" s="150"/>
      <c r="D118" s="17"/>
      <c r="E118" s="156" t="s">
        <v>169</v>
      </c>
      <c r="F118" s="178"/>
      <c r="G118" s="178"/>
      <c r="H118" s="178"/>
      <c r="I118" s="15">
        <v>180000</v>
      </c>
      <c r="J118" s="14"/>
    </row>
    <row r="119" spans="1:10" ht="38.25" hidden="1" customHeight="1" x14ac:dyDescent="0.3">
      <c r="A119" s="12"/>
      <c r="B119" s="16"/>
      <c r="C119" s="150"/>
      <c r="D119" s="17"/>
      <c r="E119" s="200" t="s">
        <v>259</v>
      </c>
      <c r="F119" s="178"/>
      <c r="G119" s="178"/>
      <c r="H119" s="178"/>
      <c r="I119" s="15">
        <v>1000000</v>
      </c>
      <c r="J119" s="14"/>
    </row>
    <row r="120" spans="1:10" ht="24.75" hidden="1" customHeight="1" x14ac:dyDescent="0.3">
      <c r="A120" s="112"/>
      <c r="B120" s="120"/>
      <c r="C120" s="120"/>
      <c r="D120" s="34"/>
      <c r="E120" s="46" t="s">
        <v>170</v>
      </c>
      <c r="F120" s="29"/>
      <c r="G120" s="29"/>
      <c r="H120" s="29"/>
      <c r="I120" s="15">
        <v>100000</v>
      </c>
      <c r="J120" s="15"/>
    </row>
    <row r="121" spans="1:10" ht="5.45" hidden="1" customHeight="1" x14ac:dyDescent="0.3">
      <c r="A121" s="112"/>
      <c r="B121" s="120"/>
      <c r="C121" s="120"/>
      <c r="D121" s="34"/>
      <c r="E121" s="46"/>
      <c r="F121" s="29"/>
      <c r="G121" s="29"/>
      <c r="H121" s="29"/>
      <c r="I121" s="15"/>
      <c r="J121" s="15"/>
    </row>
    <row r="122" spans="1:10" ht="293.25" hidden="1" customHeight="1" x14ac:dyDescent="0.3">
      <c r="A122" s="222" t="s">
        <v>302</v>
      </c>
      <c r="B122" s="19" t="s">
        <v>303</v>
      </c>
      <c r="C122" s="19" t="s">
        <v>283</v>
      </c>
      <c r="D122" s="226" t="s">
        <v>307</v>
      </c>
      <c r="E122" s="20"/>
      <c r="F122" s="29"/>
      <c r="G122" s="29"/>
      <c r="H122" s="29"/>
      <c r="I122" s="14">
        <f>I123</f>
        <v>12700137</v>
      </c>
      <c r="J122" s="15"/>
    </row>
    <row r="123" spans="1:10" ht="33.75" hidden="1" customHeight="1" x14ac:dyDescent="0.3">
      <c r="A123" s="128"/>
      <c r="B123" s="21"/>
      <c r="C123" s="21"/>
      <c r="D123" s="22"/>
      <c r="E123" s="29" t="s">
        <v>285</v>
      </c>
      <c r="F123" s="29"/>
      <c r="G123" s="29"/>
      <c r="H123" s="29"/>
      <c r="I123" s="15">
        <v>12700137</v>
      </c>
      <c r="J123" s="15"/>
    </row>
    <row r="124" spans="1:10" ht="9" hidden="1" customHeight="1" x14ac:dyDescent="0.3">
      <c r="A124" s="128"/>
      <c r="B124" s="21"/>
      <c r="C124" s="21"/>
      <c r="D124" s="22"/>
      <c r="E124" s="20"/>
      <c r="F124" s="29"/>
      <c r="G124" s="29"/>
      <c r="H124" s="29"/>
      <c r="I124" s="15"/>
      <c r="J124" s="15"/>
    </row>
    <row r="125" spans="1:10" ht="272.25" hidden="1" customHeight="1" x14ac:dyDescent="0.3">
      <c r="A125" s="222" t="s">
        <v>304</v>
      </c>
      <c r="B125" s="19" t="s">
        <v>305</v>
      </c>
      <c r="C125" s="19" t="s">
        <v>283</v>
      </c>
      <c r="D125" s="225" t="s">
        <v>306</v>
      </c>
      <c r="E125" s="20"/>
      <c r="F125" s="29"/>
      <c r="G125" s="29"/>
      <c r="H125" s="29"/>
      <c r="I125" s="14">
        <f>I126</f>
        <v>3022618</v>
      </c>
      <c r="J125" s="15"/>
    </row>
    <row r="126" spans="1:10" ht="37.5" hidden="1" customHeight="1" x14ac:dyDescent="0.3">
      <c r="A126" s="128"/>
      <c r="B126" s="21"/>
      <c r="C126" s="21"/>
      <c r="D126" s="22"/>
      <c r="E126" s="29" t="s">
        <v>285</v>
      </c>
      <c r="F126" s="29"/>
      <c r="G126" s="29"/>
      <c r="H126" s="29"/>
      <c r="I126" s="15">
        <v>3022618</v>
      </c>
      <c r="J126" s="15"/>
    </row>
    <row r="127" spans="1:10" ht="9.75" hidden="1" customHeight="1" x14ac:dyDescent="0.3">
      <c r="A127" s="112"/>
      <c r="B127" s="120"/>
      <c r="C127" s="120"/>
      <c r="D127" s="34"/>
      <c r="E127" s="46"/>
      <c r="F127" s="29"/>
      <c r="G127" s="29"/>
      <c r="H127" s="29"/>
      <c r="I127" s="15"/>
      <c r="J127" s="15"/>
    </row>
    <row r="128" spans="1:10" ht="208.5" hidden="1" customHeight="1" x14ac:dyDescent="0.3">
      <c r="A128" s="222" t="s">
        <v>281</v>
      </c>
      <c r="B128" s="19" t="s">
        <v>282</v>
      </c>
      <c r="C128" s="19" t="s">
        <v>283</v>
      </c>
      <c r="D128" s="224" t="s">
        <v>284</v>
      </c>
      <c r="E128" s="46"/>
      <c r="F128" s="29"/>
      <c r="G128" s="29"/>
      <c r="H128" s="29"/>
      <c r="I128" s="14">
        <f>I129</f>
        <v>6584158</v>
      </c>
      <c r="J128" s="15"/>
    </row>
    <row r="129" spans="1:10" ht="48" hidden="1" customHeight="1" x14ac:dyDescent="0.3">
      <c r="A129" s="112"/>
      <c r="B129" s="120"/>
      <c r="C129" s="120"/>
      <c r="D129" s="34"/>
      <c r="E129" s="29" t="s">
        <v>285</v>
      </c>
      <c r="F129" s="29"/>
      <c r="G129" s="29"/>
      <c r="H129" s="29"/>
      <c r="I129" s="15">
        <v>6584158</v>
      </c>
      <c r="J129" s="15"/>
    </row>
    <row r="130" spans="1:10" ht="9.1999999999999993" hidden="1" customHeight="1" x14ac:dyDescent="0.3">
      <c r="A130" s="112"/>
      <c r="B130" s="120"/>
      <c r="C130" s="120"/>
      <c r="D130" s="34"/>
      <c r="E130" s="34"/>
      <c r="F130" s="34"/>
      <c r="G130" s="34"/>
      <c r="H130" s="34"/>
      <c r="I130" s="15"/>
      <c r="J130" s="15"/>
    </row>
    <row r="131" spans="1:10" ht="42" hidden="1" customHeight="1" x14ac:dyDescent="0.3">
      <c r="A131" s="12" t="s">
        <v>52</v>
      </c>
      <c r="B131" s="27">
        <v>6082</v>
      </c>
      <c r="C131" s="16" t="s">
        <v>53</v>
      </c>
      <c r="D131" s="23" t="s">
        <v>54</v>
      </c>
      <c r="E131" s="34"/>
      <c r="F131" s="34"/>
      <c r="G131" s="34"/>
      <c r="H131" s="34"/>
      <c r="I131" s="14">
        <f>I132</f>
        <v>6000000</v>
      </c>
      <c r="J131" s="14"/>
    </row>
    <row r="132" spans="1:10" ht="36.75" hidden="1" customHeight="1" x14ac:dyDescent="0.3">
      <c r="A132" s="112"/>
      <c r="B132" s="120"/>
      <c r="C132" s="120"/>
      <c r="D132" s="34"/>
      <c r="E132" s="186" t="s">
        <v>214</v>
      </c>
      <c r="F132" s="151"/>
      <c r="G132" s="151"/>
      <c r="H132" s="152"/>
      <c r="I132" s="15">
        <v>6000000</v>
      </c>
      <c r="J132" s="15"/>
    </row>
    <row r="133" spans="1:10" ht="6.75" hidden="1" customHeight="1" x14ac:dyDescent="0.3">
      <c r="A133" s="112"/>
      <c r="B133" s="120"/>
      <c r="C133" s="120"/>
      <c r="D133" s="34"/>
      <c r="E133" s="179"/>
      <c r="F133" s="152"/>
      <c r="G133" s="152"/>
      <c r="H133" s="152"/>
      <c r="I133" s="15"/>
      <c r="J133" s="15"/>
    </row>
    <row r="134" spans="1:10" ht="45.75" hidden="1" customHeight="1" x14ac:dyDescent="0.3">
      <c r="A134" s="153" t="s">
        <v>55</v>
      </c>
      <c r="B134" s="154"/>
      <c r="C134" s="154"/>
      <c r="D134" s="30" t="s">
        <v>56</v>
      </c>
      <c r="E134" s="148"/>
      <c r="F134" s="148"/>
      <c r="G134" s="148"/>
      <c r="H134" s="148"/>
      <c r="I134" s="11">
        <f>I135</f>
        <v>136000</v>
      </c>
      <c r="J134" s="11"/>
    </row>
    <row r="135" spans="1:10" ht="42" hidden="1" customHeight="1" x14ac:dyDescent="0.3">
      <c r="A135" s="83" t="s">
        <v>57</v>
      </c>
      <c r="B135" s="116"/>
      <c r="C135" s="116"/>
      <c r="D135" s="31" t="s">
        <v>56</v>
      </c>
      <c r="E135" s="34"/>
      <c r="F135" s="34"/>
      <c r="G135" s="34"/>
      <c r="H135" s="34"/>
      <c r="I135" s="14">
        <f>I137</f>
        <v>136000</v>
      </c>
      <c r="J135" s="14"/>
    </row>
    <row r="136" spans="1:10" ht="7.9" hidden="1" customHeight="1" x14ac:dyDescent="0.3">
      <c r="A136" s="32"/>
      <c r="B136" s="116"/>
      <c r="C136" s="116"/>
      <c r="D136" s="155"/>
      <c r="E136" s="34"/>
      <c r="F136" s="34"/>
      <c r="G136" s="34"/>
      <c r="H136" s="34"/>
      <c r="I136" s="15"/>
      <c r="J136" s="15"/>
    </row>
    <row r="137" spans="1:10" ht="54" hidden="1" customHeight="1" x14ac:dyDescent="0.3">
      <c r="A137" s="12" t="s">
        <v>58</v>
      </c>
      <c r="B137" s="16" t="s">
        <v>45</v>
      </c>
      <c r="C137" s="16" t="s">
        <v>11</v>
      </c>
      <c r="D137" s="28" t="s">
        <v>46</v>
      </c>
      <c r="E137" s="34"/>
      <c r="F137" s="34"/>
      <c r="G137" s="34"/>
      <c r="H137" s="34"/>
      <c r="I137" s="14">
        <f>SUM(I138:I138)</f>
        <v>136000</v>
      </c>
      <c r="J137" s="14"/>
    </row>
    <row r="138" spans="1:10" ht="25.5" hidden="1" customHeight="1" x14ac:dyDescent="0.3">
      <c r="A138" s="112"/>
      <c r="B138" s="120"/>
      <c r="C138" s="120"/>
      <c r="D138" s="34"/>
      <c r="E138" s="180" t="s">
        <v>47</v>
      </c>
      <c r="F138" s="29"/>
      <c r="G138" s="29"/>
      <c r="H138" s="33"/>
      <c r="I138" s="15">
        <v>136000</v>
      </c>
      <c r="J138" s="15"/>
    </row>
    <row r="139" spans="1:10" ht="7.9" hidden="1" customHeight="1" x14ac:dyDescent="0.3">
      <c r="A139" s="112"/>
      <c r="B139" s="120"/>
      <c r="C139" s="120"/>
      <c r="D139" s="34"/>
      <c r="E139" s="156"/>
      <c r="F139" s="156"/>
      <c r="G139" s="156"/>
      <c r="H139" s="156"/>
      <c r="I139" s="15"/>
      <c r="J139" s="15"/>
    </row>
    <row r="140" spans="1:10" ht="27.4" hidden="1" customHeight="1" x14ac:dyDescent="0.3">
      <c r="A140" s="9" t="s">
        <v>59</v>
      </c>
      <c r="B140" s="141"/>
      <c r="C140" s="142"/>
      <c r="D140" s="10" t="s">
        <v>60</v>
      </c>
      <c r="E140" s="148"/>
      <c r="F140" s="148"/>
      <c r="G140" s="148"/>
      <c r="H140" s="148"/>
      <c r="I140" s="11">
        <f>I141</f>
        <v>2441500</v>
      </c>
      <c r="J140" s="11"/>
    </row>
    <row r="141" spans="1:10" ht="25.5" hidden="1" customHeight="1" x14ac:dyDescent="0.3">
      <c r="A141" s="12" t="s">
        <v>61</v>
      </c>
      <c r="B141" s="27"/>
      <c r="C141" s="16"/>
      <c r="D141" s="13" t="s">
        <v>60</v>
      </c>
      <c r="E141" s="34"/>
      <c r="F141" s="34"/>
      <c r="G141" s="34"/>
      <c r="H141" s="34"/>
      <c r="I141" s="14">
        <f>I150+I146+I157+I143+I154+I163</f>
        <v>2441500</v>
      </c>
      <c r="J141" s="14"/>
    </row>
    <row r="142" spans="1:10" ht="6.6" hidden="1" customHeight="1" x14ac:dyDescent="0.3">
      <c r="A142" s="112"/>
      <c r="B142" s="120"/>
      <c r="C142" s="120"/>
      <c r="D142" s="34"/>
      <c r="E142" s="34"/>
      <c r="F142" s="34"/>
      <c r="G142" s="34"/>
      <c r="H142" s="34"/>
      <c r="I142" s="15"/>
      <c r="J142" s="15"/>
    </row>
    <row r="143" spans="1:10" ht="48.75" hidden="1" customHeight="1" x14ac:dyDescent="0.3">
      <c r="A143" s="12" t="s">
        <v>172</v>
      </c>
      <c r="B143" s="16" t="s">
        <v>45</v>
      </c>
      <c r="C143" s="16" t="s">
        <v>11</v>
      </c>
      <c r="D143" s="28" t="s">
        <v>46</v>
      </c>
      <c r="E143" s="34"/>
      <c r="F143" s="34"/>
      <c r="G143" s="34"/>
      <c r="H143" s="34"/>
      <c r="I143" s="14">
        <f>I144</f>
        <v>274000</v>
      </c>
      <c r="J143" s="15"/>
    </row>
    <row r="144" spans="1:10" ht="22.5" hidden="1" customHeight="1" x14ac:dyDescent="0.3">
      <c r="A144" s="112"/>
      <c r="B144" s="120"/>
      <c r="C144" s="120"/>
      <c r="D144" s="34"/>
      <c r="E144" s="180" t="s">
        <v>173</v>
      </c>
      <c r="F144" s="34"/>
      <c r="G144" s="34"/>
      <c r="H144" s="34"/>
      <c r="I144" s="15">
        <v>274000</v>
      </c>
      <c r="J144" s="15"/>
    </row>
    <row r="145" spans="1:10" ht="6.6" hidden="1" customHeight="1" x14ac:dyDescent="0.3">
      <c r="A145" s="112"/>
      <c r="B145" s="120"/>
      <c r="C145" s="120"/>
      <c r="D145" s="34"/>
      <c r="E145" s="34"/>
      <c r="F145" s="34"/>
      <c r="G145" s="34"/>
      <c r="H145" s="34"/>
      <c r="I145" s="15"/>
      <c r="J145" s="15"/>
    </row>
    <row r="146" spans="1:10" ht="37.5" hidden="1" customHeight="1" x14ac:dyDescent="0.3">
      <c r="A146" s="12" t="s">
        <v>127</v>
      </c>
      <c r="B146" s="27">
        <v>1080</v>
      </c>
      <c r="C146" s="16" t="s">
        <v>128</v>
      </c>
      <c r="D146" s="20" t="s">
        <v>133</v>
      </c>
      <c r="E146" s="34"/>
      <c r="F146" s="34"/>
      <c r="G146" s="34"/>
      <c r="H146" s="34"/>
      <c r="I146" s="14">
        <f>SUM(I147:I148)</f>
        <v>767000</v>
      </c>
      <c r="J146" s="15"/>
    </row>
    <row r="147" spans="1:10" ht="26.25" hidden="1" customHeight="1" x14ac:dyDescent="0.3">
      <c r="A147" s="12"/>
      <c r="B147" s="27"/>
      <c r="C147" s="16"/>
      <c r="D147" s="20"/>
      <c r="E147" s="34" t="s">
        <v>13</v>
      </c>
      <c r="F147" s="34"/>
      <c r="G147" s="34"/>
      <c r="H147" s="34"/>
      <c r="I147" s="15">
        <v>467000</v>
      </c>
      <c r="J147" s="15"/>
    </row>
    <row r="148" spans="1:10" ht="39" hidden="1" customHeight="1" x14ac:dyDescent="0.3">
      <c r="A148" s="112"/>
      <c r="B148" s="120"/>
      <c r="C148" s="120"/>
      <c r="D148" s="34"/>
      <c r="E148" s="23" t="s">
        <v>174</v>
      </c>
      <c r="F148" s="34"/>
      <c r="G148" s="34"/>
      <c r="H148" s="34"/>
      <c r="I148" s="15">
        <v>300000</v>
      </c>
      <c r="J148" s="15"/>
    </row>
    <row r="149" spans="1:10" ht="6.6" hidden="1" customHeight="1" x14ac:dyDescent="0.3">
      <c r="A149" s="112"/>
      <c r="B149" s="120"/>
      <c r="C149" s="120"/>
      <c r="D149" s="34"/>
      <c r="E149" s="34"/>
      <c r="F149" s="34"/>
      <c r="G149" s="34"/>
      <c r="H149" s="34"/>
      <c r="I149" s="15"/>
      <c r="J149" s="15"/>
    </row>
    <row r="150" spans="1:10" ht="28.15" hidden="1" customHeight="1" x14ac:dyDescent="0.3">
      <c r="A150" s="12" t="s">
        <v>62</v>
      </c>
      <c r="B150" s="27">
        <v>4030</v>
      </c>
      <c r="C150" s="16" t="s">
        <v>63</v>
      </c>
      <c r="D150" s="34" t="s">
        <v>64</v>
      </c>
      <c r="E150" s="34"/>
      <c r="F150" s="34"/>
      <c r="G150" s="34"/>
      <c r="H150" s="34"/>
      <c r="I150" s="14">
        <f>SUM(I151:I152)</f>
        <v>752000</v>
      </c>
      <c r="J150" s="14"/>
    </row>
    <row r="151" spans="1:10" ht="37.5" hidden="1" x14ac:dyDescent="0.3">
      <c r="A151" s="112"/>
      <c r="B151" s="120"/>
      <c r="C151" s="120"/>
      <c r="D151" s="34"/>
      <c r="E151" s="85" t="s">
        <v>175</v>
      </c>
      <c r="F151" s="157"/>
      <c r="G151" s="157"/>
      <c r="H151" s="157"/>
      <c r="I151" s="15">
        <v>500000</v>
      </c>
      <c r="J151" s="15"/>
    </row>
    <row r="152" spans="1:10" ht="41.25" hidden="1" customHeight="1" x14ac:dyDescent="0.3">
      <c r="A152" s="112"/>
      <c r="B152" s="120"/>
      <c r="C152" s="120"/>
      <c r="D152" s="34"/>
      <c r="E152" s="23" t="s">
        <v>176</v>
      </c>
      <c r="F152" s="23"/>
      <c r="G152" s="23"/>
      <c r="H152" s="23"/>
      <c r="I152" s="15">
        <v>252000</v>
      </c>
      <c r="J152" s="15"/>
    </row>
    <row r="153" spans="1:10" ht="9" hidden="1" customHeight="1" x14ac:dyDescent="0.3">
      <c r="A153" s="112"/>
      <c r="B153" s="120"/>
      <c r="C153" s="120"/>
      <c r="D153" s="34"/>
      <c r="E153" s="29"/>
      <c r="F153" s="29"/>
      <c r="G153" s="29"/>
      <c r="H153" s="29"/>
      <c r="I153" s="15"/>
      <c r="J153" s="15"/>
    </row>
    <row r="154" spans="1:10" ht="28.5" hidden="1" customHeight="1" x14ac:dyDescent="0.3">
      <c r="A154" s="12" t="s">
        <v>181</v>
      </c>
      <c r="B154" s="27">
        <v>4040</v>
      </c>
      <c r="C154" s="16" t="s">
        <v>63</v>
      </c>
      <c r="D154" s="23" t="s">
        <v>182</v>
      </c>
      <c r="E154" s="29"/>
      <c r="F154" s="29"/>
      <c r="G154" s="29"/>
      <c r="H154" s="29"/>
      <c r="I154" s="14">
        <f>I155</f>
        <v>60000</v>
      </c>
      <c r="J154" s="15"/>
    </row>
    <row r="155" spans="1:10" ht="39.75" hidden="1" customHeight="1" x14ac:dyDescent="0.3">
      <c r="A155" s="112"/>
      <c r="B155" s="120"/>
      <c r="C155" s="120"/>
      <c r="D155" s="34"/>
      <c r="E155" s="29" t="s">
        <v>183</v>
      </c>
      <c r="F155" s="29"/>
      <c r="G155" s="29"/>
      <c r="H155" s="29"/>
      <c r="I155" s="15">
        <v>60000</v>
      </c>
      <c r="J155" s="15"/>
    </row>
    <row r="156" spans="1:10" ht="9" hidden="1" customHeight="1" x14ac:dyDescent="0.3">
      <c r="A156" s="112"/>
      <c r="B156" s="120"/>
      <c r="C156" s="120"/>
      <c r="D156" s="34"/>
      <c r="E156" s="29"/>
      <c r="F156" s="29"/>
      <c r="G156" s="29"/>
      <c r="H156" s="29"/>
      <c r="I156" s="15"/>
      <c r="J156" s="15"/>
    </row>
    <row r="157" spans="1:10" ht="56.25" hidden="1" customHeight="1" x14ac:dyDescent="0.3">
      <c r="A157" s="125">
        <v>1014060</v>
      </c>
      <c r="B157" s="27">
        <v>4060</v>
      </c>
      <c r="C157" s="16" t="s">
        <v>129</v>
      </c>
      <c r="D157" s="20" t="s">
        <v>130</v>
      </c>
      <c r="E157" s="29"/>
      <c r="F157" s="29"/>
      <c r="G157" s="29"/>
      <c r="H157" s="29"/>
      <c r="I157" s="14">
        <f>SUM(I158:I161)</f>
        <v>560500</v>
      </c>
      <c r="J157" s="15"/>
    </row>
    <row r="158" spans="1:10" ht="37.5" hidden="1" customHeight="1" x14ac:dyDescent="0.3">
      <c r="A158" s="125"/>
      <c r="B158" s="27"/>
      <c r="C158" s="16"/>
      <c r="D158" s="20"/>
      <c r="E158" s="29" t="s">
        <v>177</v>
      </c>
      <c r="F158" s="29"/>
      <c r="G158" s="29"/>
      <c r="H158" s="29"/>
      <c r="I158" s="15">
        <v>336100</v>
      </c>
      <c r="J158" s="15"/>
    </row>
    <row r="159" spans="1:10" ht="36.75" hidden="1" customHeight="1" x14ac:dyDescent="0.3">
      <c r="A159" s="125"/>
      <c r="B159" s="27"/>
      <c r="C159" s="16"/>
      <c r="D159" s="20"/>
      <c r="E159" s="29" t="s">
        <v>180</v>
      </c>
      <c r="F159" s="29"/>
      <c r="G159" s="29"/>
      <c r="H159" s="29"/>
      <c r="I159" s="15">
        <v>35000</v>
      </c>
      <c r="J159" s="15"/>
    </row>
    <row r="160" spans="1:10" ht="37.5" hidden="1" customHeight="1" x14ac:dyDescent="0.3">
      <c r="A160" s="112"/>
      <c r="B160" s="120"/>
      <c r="C160" s="120"/>
      <c r="D160" s="34"/>
      <c r="E160" s="29" t="s">
        <v>178</v>
      </c>
      <c r="F160" s="29"/>
      <c r="G160" s="29"/>
      <c r="H160" s="29"/>
      <c r="I160" s="15">
        <v>54000</v>
      </c>
      <c r="J160" s="15"/>
    </row>
    <row r="161" spans="1:11" ht="37.5" hidden="1" customHeight="1" x14ac:dyDescent="0.3">
      <c r="A161" s="112"/>
      <c r="B161" s="120"/>
      <c r="C161" s="120"/>
      <c r="D161" s="34"/>
      <c r="E161" s="29" t="s">
        <v>179</v>
      </c>
      <c r="F161" s="29"/>
      <c r="G161" s="29"/>
      <c r="H161" s="29"/>
      <c r="I161" s="15">
        <v>135400</v>
      </c>
      <c r="J161" s="15"/>
    </row>
    <row r="162" spans="1:11" ht="7.9" hidden="1" customHeight="1" x14ac:dyDescent="0.3">
      <c r="A162" s="112"/>
      <c r="B162" s="113"/>
      <c r="C162" s="113"/>
      <c r="D162" s="34"/>
      <c r="E162" s="34"/>
      <c r="F162" s="34"/>
      <c r="G162" s="34"/>
      <c r="H162" s="34"/>
      <c r="I162" s="15"/>
      <c r="J162" s="15"/>
    </row>
    <row r="163" spans="1:11" ht="38.25" hidden="1" customHeight="1" x14ac:dyDescent="0.3">
      <c r="A163" s="125">
        <v>1014081</v>
      </c>
      <c r="B163" s="27">
        <v>4081</v>
      </c>
      <c r="C163" s="16" t="s">
        <v>121</v>
      </c>
      <c r="D163" s="23" t="s">
        <v>185</v>
      </c>
      <c r="E163" s="34"/>
      <c r="F163" s="34"/>
      <c r="G163" s="34"/>
      <c r="H163" s="34"/>
      <c r="I163" s="14">
        <f>I164</f>
        <v>28000</v>
      </c>
      <c r="J163" s="15"/>
    </row>
    <row r="164" spans="1:11" ht="22.5" hidden="1" customHeight="1" x14ac:dyDescent="0.3">
      <c r="A164" s="112"/>
      <c r="B164" s="113"/>
      <c r="C164" s="113"/>
      <c r="D164" s="34"/>
      <c r="E164" s="34" t="s">
        <v>184</v>
      </c>
      <c r="F164" s="34"/>
      <c r="G164" s="34"/>
      <c r="H164" s="34"/>
      <c r="I164" s="15">
        <v>28000</v>
      </c>
      <c r="J164" s="15"/>
    </row>
    <row r="165" spans="1:11" ht="7.9" hidden="1" customHeight="1" x14ac:dyDescent="0.3">
      <c r="A165" s="112"/>
      <c r="B165" s="113"/>
      <c r="C165" s="113"/>
      <c r="D165" s="34"/>
      <c r="E165" s="34"/>
      <c r="F165" s="34"/>
      <c r="G165" s="34"/>
      <c r="H165" s="34"/>
      <c r="I165" s="15"/>
      <c r="J165" s="15"/>
    </row>
    <row r="166" spans="1:11" ht="33.75" customHeight="1" x14ac:dyDescent="0.3">
      <c r="A166" s="35">
        <v>1100000</v>
      </c>
      <c r="B166" s="36"/>
      <c r="C166" s="37"/>
      <c r="D166" s="30" t="s">
        <v>149</v>
      </c>
      <c r="E166" s="148"/>
      <c r="F166" s="148"/>
      <c r="G166" s="148"/>
      <c r="H166" s="148"/>
      <c r="I166" s="11">
        <f>I167</f>
        <v>8940000</v>
      </c>
      <c r="J166" s="11"/>
      <c r="K166" s="118">
        <v>1</v>
      </c>
    </row>
    <row r="167" spans="1:11" ht="26.25" customHeight="1" x14ac:dyDescent="0.3">
      <c r="A167" s="32">
        <v>1110000</v>
      </c>
      <c r="B167" s="38"/>
      <c r="C167" s="39"/>
      <c r="D167" s="31" t="s">
        <v>149</v>
      </c>
      <c r="E167" s="34"/>
      <c r="F167" s="34"/>
      <c r="G167" s="34"/>
      <c r="H167" s="34"/>
      <c r="I167" s="14">
        <f>I174+I180+I183+I169+I186</f>
        <v>8940000</v>
      </c>
      <c r="J167" s="14"/>
      <c r="K167" s="118">
        <v>1</v>
      </c>
    </row>
    <row r="168" spans="1:11" ht="8.65" customHeight="1" x14ac:dyDescent="0.3">
      <c r="A168" s="112"/>
      <c r="B168" s="113"/>
      <c r="C168" s="113"/>
      <c r="D168" s="34"/>
      <c r="E168" s="34"/>
      <c r="F168" s="34"/>
      <c r="G168" s="34"/>
      <c r="H168" s="34"/>
      <c r="I168" s="15"/>
      <c r="J168" s="15"/>
      <c r="K168" s="118">
        <v>1</v>
      </c>
    </row>
    <row r="169" spans="1:11" ht="48.75" customHeight="1" x14ac:dyDescent="0.3">
      <c r="A169" s="12" t="s">
        <v>189</v>
      </c>
      <c r="B169" s="27">
        <v>3131</v>
      </c>
      <c r="C169" s="16" t="s">
        <v>190</v>
      </c>
      <c r="D169" s="17" t="s">
        <v>191</v>
      </c>
      <c r="E169" s="178"/>
      <c r="F169" s="178"/>
      <c r="G169" s="178"/>
      <c r="H169" s="178"/>
      <c r="I169" s="14">
        <f>SUM(I170:I172)</f>
        <v>2230000</v>
      </c>
      <c r="J169" s="15"/>
      <c r="K169" s="118">
        <v>1</v>
      </c>
    </row>
    <row r="170" spans="1:11" ht="55.5" hidden="1" customHeight="1" x14ac:dyDescent="0.3">
      <c r="A170" s="12"/>
      <c r="B170" s="27"/>
      <c r="C170" s="16"/>
      <c r="D170" s="17"/>
      <c r="E170" s="181" t="s">
        <v>213</v>
      </c>
      <c r="F170" s="178"/>
      <c r="G170" s="178"/>
      <c r="H170" s="178"/>
      <c r="I170" s="15">
        <v>1300000</v>
      </c>
      <c r="J170" s="15"/>
    </row>
    <row r="171" spans="1:11" ht="38.25" customHeight="1" x14ac:dyDescent="0.3">
      <c r="A171" s="12"/>
      <c r="B171" s="27"/>
      <c r="C171" s="16"/>
      <c r="D171" s="17"/>
      <c r="E171" s="29" t="s">
        <v>326</v>
      </c>
      <c r="F171" s="178"/>
      <c r="G171" s="178"/>
      <c r="H171" s="178"/>
      <c r="I171" s="15">
        <v>280000</v>
      </c>
      <c r="J171" s="15"/>
      <c r="K171" s="118">
        <v>1</v>
      </c>
    </row>
    <row r="172" spans="1:11" ht="37.5" hidden="1" customHeight="1" x14ac:dyDescent="0.3">
      <c r="A172" s="112"/>
      <c r="B172" s="113"/>
      <c r="C172" s="113"/>
      <c r="D172" s="34"/>
      <c r="E172" s="181" t="s">
        <v>192</v>
      </c>
      <c r="F172" s="178"/>
      <c r="G172" s="178"/>
      <c r="H172" s="178"/>
      <c r="I172" s="15">
        <v>650000</v>
      </c>
      <c r="J172" s="15"/>
    </row>
    <row r="173" spans="1:11" ht="8.65" customHeight="1" x14ac:dyDescent="0.3">
      <c r="A173" s="112"/>
      <c r="B173" s="113"/>
      <c r="C173" s="113"/>
      <c r="D173" s="34"/>
      <c r="E173" s="182"/>
      <c r="F173" s="178"/>
      <c r="G173" s="178"/>
      <c r="H173" s="178"/>
      <c r="I173" s="15"/>
      <c r="J173" s="15"/>
      <c r="K173" s="118">
        <v>1</v>
      </c>
    </row>
    <row r="174" spans="1:11" ht="56.25" hidden="1" customHeight="1" x14ac:dyDescent="0.4">
      <c r="A174" s="12" t="s">
        <v>66</v>
      </c>
      <c r="B174" s="27">
        <v>5031</v>
      </c>
      <c r="C174" s="16" t="s">
        <v>67</v>
      </c>
      <c r="D174" s="20" t="s">
        <v>68</v>
      </c>
      <c r="E174" s="159"/>
      <c r="F174" s="159"/>
      <c r="G174" s="159"/>
      <c r="H174" s="159"/>
      <c r="I174" s="14">
        <f>SUM(I175:I178)</f>
        <v>600000</v>
      </c>
      <c r="J174" s="14"/>
    </row>
    <row r="175" spans="1:11" ht="27" hidden="1" customHeight="1" x14ac:dyDescent="0.4">
      <c r="A175" s="12"/>
      <c r="B175" s="27"/>
      <c r="C175" s="16"/>
      <c r="D175" s="20"/>
      <c r="E175" s="29" t="s">
        <v>186</v>
      </c>
      <c r="F175" s="159"/>
      <c r="G175" s="159"/>
      <c r="H175" s="159"/>
      <c r="I175" s="15">
        <v>140000</v>
      </c>
      <c r="J175" s="14"/>
    </row>
    <row r="176" spans="1:11" ht="27.4" hidden="1" customHeight="1" x14ac:dyDescent="0.35">
      <c r="A176" s="12"/>
      <c r="B176" s="38"/>
      <c r="C176" s="39"/>
      <c r="D176" s="160"/>
      <c r="E176" s="29" t="s">
        <v>132</v>
      </c>
      <c r="F176" s="29"/>
      <c r="G176" s="29"/>
      <c r="H176" s="29"/>
      <c r="I176" s="15">
        <v>270000</v>
      </c>
      <c r="J176" s="15"/>
    </row>
    <row r="177" spans="1:11" ht="27.4" hidden="1" customHeight="1" x14ac:dyDescent="0.35">
      <c r="A177" s="12"/>
      <c r="B177" s="38"/>
      <c r="C177" s="39"/>
      <c r="D177" s="160"/>
      <c r="E177" s="29" t="s">
        <v>187</v>
      </c>
      <c r="F177" s="29"/>
      <c r="G177" s="29"/>
      <c r="H177" s="29"/>
      <c r="I177" s="15">
        <v>150000</v>
      </c>
      <c r="J177" s="15"/>
    </row>
    <row r="178" spans="1:11" ht="27.4" hidden="1" customHeight="1" x14ac:dyDescent="0.35">
      <c r="A178" s="12"/>
      <c r="B178" s="38"/>
      <c r="C178" s="39"/>
      <c r="D178" s="160"/>
      <c r="E178" s="29" t="s">
        <v>188</v>
      </c>
      <c r="F178" s="29"/>
      <c r="G178" s="29"/>
      <c r="H178" s="29"/>
      <c r="I178" s="15">
        <v>40000</v>
      </c>
      <c r="J178" s="15"/>
    </row>
    <row r="179" spans="1:11" ht="9.4" hidden="1" customHeight="1" x14ac:dyDescent="0.35">
      <c r="A179" s="12"/>
      <c r="B179" s="38"/>
      <c r="C179" s="39"/>
      <c r="D179" s="160"/>
      <c r="E179" s="29"/>
      <c r="F179" s="29"/>
      <c r="G179" s="29"/>
      <c r="H179" s="29"/>
      <c r="I179" s="15"/>
      <c r="J179" s="15"/>
    </row>
    <row r="180" spans="1:11" ht="68.25" hidden="1" customHeight="1" x14ac:dyDescent="0.3">
      <c r="A180" s="32">
        <v>1115061</v>
      </c>
      <c r="B180" s="27">
        <v>5061</v>
      </c>
      <c r="C180" s="16" t="s">
        <v>67</v>
      </c>
      <c r="D180" s="28" t="s">
        <v>131</v>
      </c>
      <c r="E180" s="29"/>
      <c r="F180" s="29"/>
      <c r="G180" s="29"/>
      <c r="H180" s="29"/>
      <c r="I180" s="14">
        <f>SUM(I181:I181)</f>
        <v>6000000</v>
      </c>
      <c r="J180" s="14"/>
    </row>
    <row r="181" spans="1:11" ht="28.15" hidden="1" customHeight="1" x14ac:dyDescent="0.3">
      <c r="A181" s="112"/>
      <c r="B181" s="113"/>
      <c r="C181" s="113"/>
      <c r="D181" s="34"/>
      <c r="E181" s="29" t="s">
        <v>69</v>
      </c>
      <c r="F181" s="158"/>
      <c r="G181" s="158"/>
      <c r="H181" s="29"/>
      <c r="I181" s="15">
        <v>6000000</v>
      </c>
      <c r="J181" s="15"/>
    </row>
    <row r="182" spans="1:11" ht="9.75" hidden="1" customHeight="1" x14ac:dyDescent="0.3">
      <c r="A182" s="112"/>
      <c r="B182" s="113"/>
      <c r="C182" s="113"/>
      <c r="D182" s="34"/>
      <c r="E182" s="29"/>
      <c r="F182" s="158"/>
      <c r="G182" s="158"/>
      <c r="H182" s="29"/>
      <c r="I182" s="15"/>
      <c r="J182" s="15"/>
    </row>
    <row r="183" spans="1:11" ht="39" hidden="1" customHeight="1" x14ac:dyDescent="0.3">
      <c r="A183" s="32">
        <v>1115063</v>
      </c>
      <c r="B183" s="27">
        <v>5063</v>
      </c>
      <c r="C183" s="16" t="s">
        <v>67</v>
      </c>
      <c r="D183" s="23" t="s">
        <v>151</v>
      </c>
      <c r="E183" s="29"/>
      <c r="F183" s="158"/>
      <c r="G183" s="158"/>
      <c r="H183" s="29"/>
      <c r="I183" s="14">
        <f>I184</f>
        <v>50000</v>
      </c>
      <c r="J183" s="15"/>
    </row>
    <row r="184" spans="1:11" ht="24.75" hidden="1" customHeight="1" x14ac:dyDescent="0.3">
      <c r="A184" s="112"/>
      <c r="B184" s="113"/>
      <c r="C184" s="113"/>
      <c r="D184" s="34"/>
      <c r="E184" s="33" t="s">
        <v>152</v>
      </c>
      <c r="F184" s="158"/>
      <c r="G184" s="158"/>
      <c r="H184" s="29"/>
      <c r="I184" s="15">
        <v>50000</v>
      </c>
      <c r="J184" s="15"/>
    </row>
    <row r="185" spans="1:11" ht="9.4" hidden="1" customHeight="1" x14ac:dyDescent="0.3">
      <c r="A185" s="112"/>
      <c r="B185" s="113"/>
      <c r="C185" s="113"/>
      <c r="D185" s="34"/>
      <c r="E185" s="29"/>
      <c r="F185" s="29"/>
      <c r="G185" s="29"/>
      <c r="H185" s="29"/>
      <c r="I185" s="15"/>
      <c r="J185" s="15"/>
    </row>
    <row r="186" spans="1:11" ht="43.5" hidden="1" customHeight="1" x14ac:dyDescent="0.3">
      <c r="A186" s="12" t="s">
        <v>193</v>
      </c>
      <c r="B186" s="21">
        <v>7670</v>
      </c>
      <c r="C186" s="47" t="s">
        <v>26</v>
      </c>
      <c r="D186" s="23" t="s">
        <v>27</v>
      </c>
      <c r="E186" s="29"/>
      <c r="F186" s="29"/>
      <c r="G186" s="29"/>
      <c r="H186" s="29"/>
      <c r="I186" s="14">
        <f>I187</f>
        <v>60000</v>
      </c>
      <c r="J186" s="15"/>
    </row>
    <row r="187" spans="1:11" ht="24.75" hidden="1" customHeight="1" x14ac:dyDescent="0.3">
      <c r="A187" s="112"/>
      <c r="B187" s="113"/>
      <c r="C187" s="113"/>
      <c r="D187" s="34"/>
      <c r="E187" s="29" t="s">
        <v>194</v>
      </c>
      <c r="F187" s="29"/>
      <c r="G187" s="29"/>
      <c r="H187" s="29"/>
      <c r="I187" s="15">
        <v>60000</v>
      </c>
      <c r="J187" s="15"/>
    </row>
    <row r="188" spans="1:11" ht="9.4" hidden="1" customHeight="1" x14ac:dyDescent="0.3">
      <c r="A188" s="112"/>
      <c r="B188" s="113"/>
      <c r="C188" s="113"/>
      <c r="D188" s="34"/>
      <c r="E188" s="29"/>
      <c r="F188" s="29"/>
      <c r="G188" s="29"/>
      <c r="H188" s="29"/>
      <c r="I188" s="15"/>
      <c r="J188" s="15"/>
    </row>
    <row r="189" spans="1:11" ht="34.5" x14ac:dyDescent="0.3">
      <c r="A189" s="9" t="s">
        <v>70</v>
      </c>
      <c r="B189" s="36"/>
      <c r="C189" s="37"/>
      <c r="D189" s="40" t="s">
        <v>71</v>
      </c>
      <c r="E189" s="148"/>
      <c r="F189" s="148"/>
      <c r="G189" s="148"/>
      <c r="H189" s="148"/>
      <c r="I189" s="11">
        <f>I190</f>
        <v>425940900</v>
      </c>
      <c r="J189" s="11"/>
      <c r="K189" s="118">
        <v>1</v>
      </c>
    </row>
    <row r="190" spans="1:11" ht="34.5" x14ac:dyDescent="0.3">
      <c r="A190" s="12" t="s">
        <v>72</v>
      </c>
      <c r="B190" s="38"/>
      <c r="C190" s="39"/>
      <c r="D190" s="41" t="s">
        <v>71</v>
      </c>
      <c r="E190" s="34"/>
      <c r="F190" s="34"/>
      <c r="G190" s="34"/>
      <c r="H190" s="34"/>
      <c r="I190" s="14">
        <f>I192+I195+I200+I203+I206+I216+I223+I229+I244+I213</f>
        <v>425940900</v>
      </c>
      <c r="J190" s="14"/>
      <c r="K190" s="118">
        <v>1</v>
      </c>
    </row>
    <row r="191" spans="1:11" ht="11.85" customHeight="1" x14ac:dyDescent="0.35">
      <c r="A191" s="12"/>
      <c r="B191" s="38"/>
      <c r="C191" s="39"/>
      <c r="D191" s="42"/>
      <c r="E191" s="34"/>
      <c r="F191" s="34"/>
      <c r="G191" s="34"/>
      <c r="H191" s="34"/>
      <c r="I191" s="15"/>
      <c r="J191" s="15"/>
      <c r="K191" s="118">
        <v>1</v>
      </c>
    </row>
    <row r="192" spans="1:11" ht="51.75" hidden="1" customHeight="1" x14ac:dyDescent="0.3">
      <c r="A192" s="12" t="s">
        <v>73</v>
      </c>
      <c r="B192" s="38" t="s">
        <v>45</v>
      </c>
      <c r="C192" s="39" t="s">
        <v>11</v>
      </c>
      <c r="D192" s="43" t="s">
        <v>46</v>
      </c>
      <c r="E192" s="34"/>
      <c r="F192" s="34"/>
      <c r="G192" s="34"/>
      <c r="H192" s="34"/>
      <c r="I192" s="14">
        <f>SUM(I193:I193)</f>
        <v>50000</v>
      </c>
      <c r="J192" s="14"/>
    </row>
    <row r="193" spans="1:10" ht="24.75" hidden="1" customHeight="1" x14ac:dyDescent="0.3">
      <c r="A193" s="112"/>
      <c r="B193" s="113"/>
      <c r="C193" s="113"/>
      <c r="D193" s="34"/>
      <c r="E193" s="33" t="s">
        <v>74</v>
      </c>
      <c r="F193" s="33"/>
      <c r="G193" s="33"/>
      <c r="H193" s="33"/>
      <c r="I193" s="15">
        <v>50000</v>
      </c>
      <c r="J193" s="15"/>
    </row>
    <row r="194" spans="1:10" ht="9.1999999999999993" hidden="1" customHeight="1" x14ac:dyDescent="0.3">
      <c r="A194" s="112"/>
      <c r="B194" s="113"/>
      <c r="C194" s="113"/>
      <c r="D194" s="34"/>
      <c r="E194" s="34"/>
      <c r="F194" s="34"/>
      <c r="G194" s="34"/>
      <c r="H194" s="34"/>
      <c r="I194" s="15"/>
      <c r="J194" s="15"/>
    </row>
    <row r="195" spans="1:10" ht="37.5" hidden="1" x14ac:dyDescent="0.3">
      <c r="A195" s="12" t="s">
        <v>75</v>
      </c>
      <c r="B195" s="27">
        <v>6011</v>
      </c>
      <c r="C195" s="16" t="s">
        <v>53</v>
      </c>
      <c r="D195" s="23" t="s">
        <v>76</v>
      </c>
      <c r="E195" s="20"/>
      <c r="F195" s="20"/>
      <c r="G195" s="20"/>
      <c r="H195" s="20"/>
      <c r="I195" s="14">
        <f>SUM(I196:I198)</f>
        <v>6500000</v>
      </c>
      <c r="J195" s="14"/>
    </row>
    <row r="196" spans="1:10" ht="27" hidden="1" customHeight="1" x14ac:dyDescent="0.3">
      <c r="A196" s="44"/>
      <c r="B196" s="27"/>
      <c r="C196" s="16"/>
      <c r="D196" s="45"/>
      <c r="E196" s="20" t="s">
        <v>138</v>
      </c>
      <c r="F196" s="20"/>
      <c r="G196" s="20"/>
      <c r="H196" s="20"/>
      <c r="I196" s="15">
        <v>5000000</v>
      </c>
      <c r="J196" s="15"/>
    </row>
    <row r="197" spans="1:10" ht="27" hidden="1" customHeight="1" x14ac:dyDescent="0.3">
      <c r="A197" s="80"/>
      <c r="B197" s="81"/>
      <c r="C197" s="81"/>
      <c r="D197" s="34"/>
      <c r="E197" s="23" t="s">
        <v>139</v>
      </c>
      <c r="F197" s="23"/>
      <c r="G197" s="23"/>
      <c r="H197" s="23"/>
      <c r="I197" s="15">
        <v>1000000</v>
      </c>
      <c r="J197" s="15"/>
    </row>
    <row r="198" spans="1:10" ht="38.25" hidden="1" customHeight="1" x14ac:dyDescent="0.3">
      <c r="A198" s="80"/>
      <c r="B198" s="81"/>
      <c r="C198" s="81"/>
      <c r="D198" s="34"/>
      <c r="E198" s="23" t="s">
        <v>155</v>
      </c>
      <c r="F198" s="23"/>
      <c r="G198" s="23"/>
      <c r="H198" s="23"/>
      <c r="I198" s="15">
        <v>500000</v>
      </c>
      <c r="J198" s="15"/>
    </row>
    <row r="199" spans="1:10" ht="11.1" hidden="1" customHeight="1" x14ac:dyDescent="0.3">
      <c r="A199" s="80"/>
      <c r="B199" s="81"/>
      <c r="C199" s="81"/>
      <c r="D199" s="34"/>
      <c r="E199" s="34"/>
      <c r="F199" s="34"/>
      <c r="G199" s="34"/>
      <c r="H199" s="34"/>
      <c r="I199" s="15"/>
      <c r="J199" s="15"/>
    </row>
    <row r="200" spans="1:10" ht="37.5" hidden="1" x14ac:dyDescent="0.3">
      <c r="A200" s="12" t="s">
        <v>77</v>
      </c>
      <c r="B200" s="27">
        <v>6015</v>
      </c>
      <c r="C200" s="16" t="s">
        <v>78</v>
      </c>
      <c r="D200" s="23" t="s">
        <v>79</v>
      </c>
      <c r="E200" s="34"/>
      <c r="F200" s="34"/>
      <c r="G200" s="34"/>
      <c r="H200" s="34"/>
      <c r="I200" s="14">
        <f>I201</f>
        <v>8000000</v>
      </c>
      <c r="J200" s="14"/>
    </row>
    <row r="201" spans="1:10" ht="26.25" hidden="1" customHeight="1" x14ac:dyDescent="0.3">
      <c r="A201" s="80"/>
      <c r="B201" s="81"/>
      <c r="C201" s="81"/>
      <c r="D201" s="34"/>
      <c r="E201" s="29" t="s">
        <v>80</v>
      </c>
      <c r="F201" s="29"/>
      <c r="G201" s="29"/>
      <c r="H201" s="29"/>
      <c r="I201" s="15">
        <v>8000000</v>
      </c>
      <c r="J201" s="15"/>
    </row>
    <row r="202" spans="1:10" ht="7.5" hidden="1" customHeight="1" x14ac:dyDescent="0.3">
      <c r="A202" s="80"/>
      <c r="B202" s="81"/>
      <c r="C202" s="81"/>
      <c r="D202" s="34"/>
      <c r="E202" s="34"/>
      <c r="F202" s="34"/>
      <c r="G202" s="34"/>
      <c r="H202" s="34"/>
      <c r="I202" s="15"/>
      <c r="J202" s="15"/>
    </row>
    <row r="203" spans="1:10" ht="56.25" hidden="1" x14ac:dyDescent="0.3">
      <c r="A203" s="12" t="s">
        <v>81</v>
      </c>
      <c r="B203" s="27">
        <v>6017</v>
      </c>
      <c r="C203" s="16" t="s">
        <v>78</v>
      </c>
      <c r="D203" s="23" t="s">
        <v>82</v>
      </c>
      <c r="E203" s="23"/>
      <c r="F203" s="23"/>
      <c r="G203" s="23"/>
      <c r="H203" s="23"/>
      <c r="I203" s="14">
        <f>SUM(I204:I204)</f>
        <v>50000000</v>
      </c>
      <c r="J203" s="14"/>
    </row>
    <row r="204" spans="1:10" ht="24.75" hidden="1" customHeight="1" x14ac:dyDescent="0.3">
      <c r="A204" s="12"/>
      <c r="B204" s="38"/>
      <c r="C204" s="39"/>
      <c r="D204" s="23"/>
      <c r="E204" s="25" t="s">
        <v>83</v>
      </c>
      <c r="F204" s="25"/>
      <c r="G204" s="25"/>
      <c r="H204" s="25"/>
      <c r="I204" s="15">
        <v>50000000</v>
      </c>
      <c r="J204" s="15"/>
    </row>
    <row r="205" spans="1:10" ht="8.65" hidden="1" customHeight="1" x14ac:dyDescent="0.3">
      <c r="A205" s="80"/>
      <c r="B205" s="81"/>
      <c r="C205" s="81"/>
      <c r="D205" s="34"/>
      <c r="E205" s="34"/>
      <c r="F205" s="34"/>
      <c r="G205" s="34"/>
      <c r="H205" s="34"/>
      <c r="I205" s="15"/>
      <c r="J205" s="15"/>
    </row>
    <row r="206" spans="1:10" ht="36.6" hidden="1" customHeight="1" x14ac:dyDescent="0.3">
      <c r="A206" s="12" t="s">
        <v>84</v>
      </c>
      <c r="B206" s="27">
        <v>6030</v>
      </c>
      <c r="C206" s="16" t="s">
        <v>78</v>
      </c>
      <c r="D206" s="26" t="s">
        <v>85</v>
      </c>
      <c r="E206" s="34"/>
      <c r="F206" s="34"/>
      <c r="G206" s="34"/>
      <c r="H206" s="34"/>
      <c r="I206" s="14">
        <f>SUM(I207:I211)</f>
        <v>953400</v>
      </c>
      <c r="J206" s="14"/>
    </row>
    <row r="207" spans="1:10" ht="24.95" hidden="1" customHeight="1" x14ac:dyDescent="0.3">
      <c r="A207" s="80"/>
      <c r="B207" s="81"/>
      <c r="C207" s="81"/>
      <c r="D207" s="34"/>
      <c r="E207" s="23" t="s">
        <v>135</v>
      </c>
      <c r="F207" s="23"/>
      <c r="G207" s="23"/>
      <c r="H207" s="23"/>
      <c r="I207" s="15">
        <v>500000</v>
      </c>
      <c r="J207" s="15"/>
    </row>
    <row r="208" spans="1:10" ht="24.95" hidden="1" customHeight="1" x14ac:dyDescent="0.3">
      <c r="A208" s="80"/>
      <c r="B208" s="81"/>
      <c r="C208" s="81"/>
      <c r="D208" s="34"/>
      <c r="E208" s="23" t="s">
        <v>86</v>
      </c>
      <c r="F208" s="23"/>
      <c r="G208" s="23"/>
      <c r="H208" s="23"/>
      <c r="I208" s="15">
        <v>200000</v>
      </c>
      <c r="J208" s="15"/>
    </row>
    <row r="209" spans="1:11" ht="34.5" hidden="1" customHeight="1" x14ac:dyDescent="0.3">
      <c r="A209" s="80"/>
      <c r="B209" s="81"/>
      <c r="C209" s="81"/>
      <c r="D209" s="34"/>
      <c r="E209" s="23" t="s">
        <v>201</v>
      </c>
      <c r="F209" s="23"/>
      <c r="G209" s="23"/>
      <c r="H209" s="23"/>
      <c r="I209" s="18">
        <v>200000</v>
      </c>
      <c r="J209" s="15"/>
    </row>
    <row r="210" spans="1:11" ht="34.5" hidden="1" customHeight="1" x14ac:dyDescent="0.3">
      <c r="A210" s="80"/>
      <c r="B210" s="81"/>
      <c r="C210" s="81"/>
      <c r="D210" s="34"/>
      <c r="E210" s="23" t="s">
        <v>277</v>
      </c>
      <c r="F210" s="23"/>
      <c r="G210" s="23"/>
      <c r="H210" s="23"/>
      <c r="I210" s="18">
        <v>53100</v>
      </c>
      <c r="J210" s="15"/>
    </row>
    <row r="211" spans="1:11" ht="24.95" hidden="1" customHeight="1" x14ac:dyDescent="0.3">
      <c r="A211" s="80"/>
      <c r="B211" s="81"/>
      <c r="C211" s="81"/>
      <c r="D211" s="34"/>
      <c r="E211" s="23" t="s">
        <v>136</v>
      </c>
      <c r="F211" s="23"/>
      <c r="G211" s="23"/>
      <c r="H211" s="23"/>
      <c r="I211" s="15">
        <v>300</v>
      </c>
      <c r="J211" s="15"/>
    </row>
    <row r="212" spans="1:11" ht="10.5" hidden="1" customHeight="1" x14ac:dyDescent="0.3">
      <c r="A212" s="80"/>
      <c r="B212" s="81"/>
      <c r="C212" s="81"/>
      <c r="D212" s="34"/>
      <c r="E212" s="34"/>
      <c r="F212" s="34"/>
      <c r="G212" s="34"/>
      <c r="H212" s="34"/>
      <c r="I212" s="15"/>
      <c r="J212" s="15"/>
    </row>
    <row r="213" spans="1:11" ht="39.75" hidden="1" customHeight="1" x14ac:dyDescent="0.3">
      <c r="A213" s="12" t="s">
        <v>231</v>
      </c>
      <c r="B213" s="21">
        <v>6090</v>
      </c>
      <c r="C213" s="47" t="s">
        <v>145</v>
      </c>
      <c r="D213" s="23" t="s">
        <v>146</v>
      </c>
      <c r="E213" s="34"/>
      <c r="F213" s="34"/>
      <c r="G213" s="34"/>
      <c r="H213" s="34"/>
      <c r="I213" s="14">
        <f>I214</f>
        <v>197500</v>
      </c>
      <c r="J213" s="15"/>
    </row>
    <row r="214" spans="1:11" ht="38.25" hidden="1" customHeight="1" x14ac:dyDescent="0.3">
      <c r="A214" s="80"/>
      <c r="B214" s="81"/>
      <c r="C214" s="196"/>
      <c r="D214" s="34"/>
      <c r="E214" s="23" t="s">
        <v>232</v>
      </c>
      <c r="F214" s="34"/>
      <c r="G214" s="34"/>
      <c r="H214" s="34"/>
      <c r="I214" s="15">
        <v>197500</v>
      </c>
      <c r="J214" s="15"/>
    </row>
    <row r="215" spans="1:11" ht="10.5" hidden="1" customHeight="1" x14ac:dyDescent="0.3">
      <c r="A215" s="80"/>
      <c r="B215" s="81"/>
      <c r="C215" s="81"/>
      <c r="D215" s="34"/>
      <c r="E215" s="34"/>
      <c r="F215" s="34"/>
      <c r="G215" s="34"/>
      <c r="H215" s="34"/>
      <c r="I215" s="15"/>
      <c r="J215" s="15"/>
    </row>
    <row r="216" spans="1:11" ht="37.5" hidden="1" x14ac:dyDescent="0.3">
      <c r="A216" s="12" t="s">
        <v>87</v>
      </c>
      <c r="B216" s="21">
        <v>7310</v>
      </c>
      <c r="C216" s="19" t="s">
        <v>15</v>
      </c>
      <c r="D216" s="23" t="s">
        <v>88</v>
      </c>
      <c r="E216" s="34"/>
      <c r="F216" s="34"/>
      <c r="G216" s="34"/>
      <c r="H216" s="34"/>
      <c r="I216" s="14">
        <f>SUM(I217:I221)</f>
        <v>10820000</v>
      </c>
      <c r="J216" s="14"/>
    </row>
    <row r="217" spans="1:11" ht="27" hidden="1" customHeight="1" x14ac:dyDescent="0.3">
      <c r="A217" s="80"/>
      <c r="B217" s="81"/>
      <c r="C217" s="81"/>
      <c r="D217" s="34"/>
      <c r="E217" s="20" t="s">
        <v>89</v>
      </c>
      <c r="F217" s="20"/>
      <c r="G217" s="20"/>
      <c r="H217" s="20"/>
      <c r="I217" s="15">
        <v>4500000</v>
      </c>
      <c r="J217" s="15"/>
    </row>
    <row r="218" spans="1:11" ht="27" hidden="1" customHeight="1" x14ac:dyDescent="0.3">
      <c r="A218" s="80"/>
      <c r="B218" s="81"/>
      <c r="C218" s="81"/>
      <c r="D218" s="34"/>
      <c r="E218" s="24" t="s">
        <v>202</v>
      </c>
      <c r="F218" s="24"/>
      <c r="G218" s="24"/>
      <c r="H218" s="24"/>
      <c r="I218" s="15">
        <v>320000</v>
      </c>
      <c r="J218" s="15"/>
    </row>
    <row r="219" spans="1:11" ht="54.75" hidden="1" customHeight="1" x14ac:dyDescent="0.3">
      <c r="A219" s="80"/>
      <c r="B219" s="81"/>
      <c r="C219" s="81"/>
      <c r="D219" s="34"/>
      <c r="E219" s="24" t="s">
        <v>246</v>
      </c>
      <c r="F219" s="24"/>
      <c r="G219" s="24"/>
      <c r="H219" s="24"/>
      <c r="I219" s="15">
        <v>800000</v>
      </c>
      <c r="J219" s="15"/>
    </row>
    <row r="220" spans="1:11" ht="40.9" hidden="1" customHeight="1" x14ac:dyDescent="0.3">
      <c r="A220" s="80"/>
      <c r="B220" s="81"/>
      <c r="C220" s="81"/>
      <c r="D220" s="34"/>
      <c r="E220" s="140" t="s">
        <v>286</v>
      </c>
      <c r="F220" s="24"/>
      <c r="G220" s="24"/>
      <c r="H220" s="24"/>
      <c r="I220" s="15">
        <v>5000000</v>
      </c>
      <c r="J220" s="15"/>
    </row>
    <row r="221" spans="1:11" ht="27" hidden="1" customHeight="1" x14ac:dyDescent="0.3">
      <c r="A221" s="80"/>
      <c r="B221" s="81"/>
      <c r="C221" s="81"/>
      <c r="D221" s="34"/>
      <c r="E221" s="23" t="s">
        <v>137</v>
      </c>
      <c r="F221" s="24"/>
      <c r="G221" s="24"/>
      <c r="H221" s="24"/>
      <c r="I221" s="15">
        <v>200000</v>
      </c>
      <c r="J221" s="15"/>
    </row>
    <row r="222" spans="1:11" ht="5.85" hidden="1" customHeight="1" x14ac:dyDescent="0.3">
      <c r="A222" s="80"/>
      <c r="B222" s="81"/>
      <c r="C222" s="81"/>
      <c r="D222" s="34"/>
      <c r="E222" s="34"/>
      <c r="F222" s="161"/>
      <c r="G222" s="161"/>
      <c r="H222" s="161"/>
      <c r="I222" s="15"/>
      <c r="J222" s="15"/>
    </row>
    <row r="223" spans="1:11" ht="58.9" customHeight="1" x14ac:dyDescent="0.3">
      <c r="A223" s="12" t="s">
        <v>90</v>
      </c>
      <c r="B223" s="21">
        <v>7461</v>
      </c>
      <c r="C223" s="47" t="s">
        <v>91</v>
      </c>
      <c r="D223" s="23" t="s">
        <v>92</v>
      </c>
      <c r="E223" s="48"/>
      <c r="F223" s="48"/>
      <c r="G223" s="48"/>
      <c r="H223" s="48"/>
      <c r="I223" s="14">
        <f>SUM(I224:I227)</f>
        <v>186800000</v>
      </c>
      <c r="J223" s="14"/>
      <c r="K223" s="118">
        <v>1</v>
      </c>
    </row>
    <row r="224" spans="1:11" ht="26.85" customHeight="1" x14ac:dyDescent="0.3">
      <c r="A224" s="12"/>
      <c r="B224" s="49"/>
      <c r="C224" s="50"/>
      <c r="D224" s="22"/>
      <c r="E224" s="20" t="s">
        <v>93</v>
      </c>
      <c r="F224" s="20"/>
      <c r="G224" s="20"/>
      <c r="H224" s="20"/>
      <c r="I224" s="15">
        <v>179800000</v>
      </c>
      <c r="J224" s="15"/>
      <c r="K224" s="118">
        <v>1</v>
      </c>
    </row>
    <row r="225" spans="1:11" ht="26.25" hidden="1" customHeight="1" x14ac:dyDescent="0.3">
      <c r="A225" s="12"/>
      <c r="B225" s="49"/>
      <c r="C225" s="50"/>
      <c r="D225" s="22"/>
      <c r="E225" s="23" t="s">
        <v>94</v>
      </c>
      <c r="F225" s="23"/>
      <c r="G225" s="23"/>
      <c r="H225" s="23"/>
      <c r="I225" s="15">
        <v>1700000</v>
      </c>
      <c r="J225" s="15"/>
    </row>
    <row r="226" spans="1:11" ht="26.25" customHeight="1" x14ac:dyDescent="0.3">
      <c r="A226" s="12"/>
      <c r="B226" s="49"/>
      <c r="C226" s="50"/>
      <c r="D226" s="22"/>
      <c r="E226" s="23" t="s">
        <v>95</v>
      </c>
      <c r="F226" s="23"/>
      <c r="G226" s="23"/>
      <c r="H226" s="23"/>
      <c r="I226" s="15">
        <v>300000</v>
      </c>
      <c r="J226" s="15"/>
      <c r="K226" s="118">
        <v>1</v>
      </c>
    </row>
    <row r="227" spans="1:11" ht="34.5" hidden="1" customHeight="1" x14ac:dyDescent="0.3">
      <c r="A227" s="12"/>
      <c r="B227" s="49"/>
      <c r="C227" s="50"/>
      <c r="D227" s="22"/>
      <c r="E227" s="20" t="s">
        <v>308</v>
      </c>
      <c r="F227" s="23"/>
      <c r="G227" s="23"/>
      <c r="H227" s="23"/>
      <c r="I227" s="15">
        <v>5000000</v>
      </c>
      <c r="J227" s="15"/>
    </row>
    <row r="228" spans="1:11" ht="8.65" customHeight="1" x14ac:dyDescent="0.3">
      <c r="A228" s="80"/>
      <c r="B228" s="81"/>
      <c r="C228" s="81"/>
      <c r="D228" s="34"/>
      <c r="E228" s="34"/>
      <c r="F228" s="34"/>
      <c r="G228" s="34"/>
      <c r="H228" s="34"/>
      <c r="I228" s="15"/>
      <c r="J228" s="15"/>
      <c r="K228" s="118">
        <v>1</v>
      </c>
    </row>
    <row r="229" spans="1:11" ht="37.5" x14ac:dyDescent="0.3">
      <c r="A229" s="12" t="s">
        <v>96</v>
      </c>
      <c r="B229" s="21">
        <v>7670</v>
      </c>
      <c r="C229" s="47" t="s">
        <v>26</v>
      </c>
      <c r="D229" s="23" t="s">
        <v>27</v>
      </c>
      <c r="E229" s="20"/>
      <c r="F229" s="20"/>
      <c r="G229" s="20"/>
      <c r="H229" s="20"/>
      <c r="I229" s="14">
        <f>SUM(I230:I242)</f>
        <v>138390000</v>
      </c>
      <c r="J229" s="14"/>
      <c r="K229" s="118">
        <v>1</v>
      </c>
    </row>
    <row r="230" spans="1:11" ht="54.4" hidden="1" customHeight="1" x14ac:dyDescent="0.3">
      <c r="A230" s="12"/>
      <c r="B230" s="49"/>
      <c r="C230" s="50"/>
      <c r="D230" s="22"/>
      <c r="E230" s="46" t="s">
        <v>140</v>
      </c>
      <c r="F230" s="46"/>
      <c r="G230" s="46"/>
      <c r="H230" s="46"/>
      <c r="I230" s="18">
        <v>17000000</v>
      </c>
      <c r="J230" s="15"/>
    </row>
    <row r="231" spans="1:11" ht="54.4" hidden="1" customHeight="1" x14ac:dyDescent="0.3">
      <c r="A231" s="12"/>
      <c r="B231" s="49"/>
      <c r="C231" s="50"/>
      <c r="D231" s="22"/>
      <c r="E231" s="46" t="s">
        <v>292</v>
      </c>
      <c r="F231" s="46"/>
      <c r="G231" s="46"/>
      <c r="H231" s="46"/>
      <c r="I231" s="18">
        <v>1850000</v>
      </c>
      <c r="J231" s="15"/>
    </row>
    <row r="232" spans="1:11" ht="40.5" hidden="1" customHeight="1" x14ac:dyDescent="0.3">
      <c r="A232" s="12"/>
      <c r="B232" s="49"/>
      <c r="C232" s="50"/>
      <c r="D232" s="22"/>
      <c r="E232" s="82" t="s">
        <v>141</v>
      </c>
      <c r="F232" s="46"/>
      <c r="G232" s="46"/>
      <c r="H232" s="46"/>
      <c r="I232" s="18">
        <v>12000000</v>
      </c>
      <c r="J232" s="15"/>
    </row>
    <row r="233" spans="1:11" ht="37.5" hidden="1" customHeight="1" x14ac:dyDescent="0.3">
      <c r="A233" s="12"/>
      <c r="B233" s="49"/>
      <c r="C233" s="50"/>
      <c r="D233" s="22"/>
      <c r="E233" s="46" t="s">
        <v>142</v>
      </c>
      <c r="F233" s="46"/>
      <c r="G233" s="46"/>
      <c r="H233" s="46"/>
      <c r="I233" s="18">
        <v>60000000</v>
      </c>
      <c r="J233" s="15"/>
    </row>
    <row r="234" spans="1:11" ht="36" hidden="1" customHeight="1" x14ac:dyDescent="0.3">
      <c r="A234" s="12"/>
      <c r="B234" s="49"/>
      <c r="C234" s="50"/>
      <c r="D234" s="22"/>
      <c r="E234" s="46" t="s">
        <v>143</v>
      </c>
      <c r="F234" s="46"/>
      <c r="G234" s="46"/>
      <c r="H234" s="46"/>
      <c r="I234" s="18">
        <v>22000000</v>
      </c>
      <c r="J234" s="15"/>
    </row>
    <row r="235" spans="1:11" ht="31.5" hidden="1" customHeight="1" x14ac:dyDescent="0.3">
      <c r="A235" s="12"/>
      <c r="B235" s="49"/>
      <c r="C235" s="50"/>
      <c r="D235" s="22"/>
      <c r="E235" s="29" t="s">
        <v>203</v>
      </c>
      <c r="F235" s="20"/>
      <c r="G235" s="20"/>
      <c r="H235" s="20"/>
      <c r="I235" s="124">
        <v>14680000</v>
      </c>
      <c r="J235" s="15"/>
    </row>
    <row r="236" spans="1:11" ht="36" hidden="1" customHeight="1" x14ac:dyDescent="0.3">
      <c r="A236" s="12"/>
      <c r="B236" s="49"/>
      <c r="C236" s="50"/>
      <c r="D236" s="22"/>
      <c r="E236" s="180" t="s">
        <v>204</v>
      </c>
      <c r="F236" s="46"/>
      <c r="G236" s="46"/>
      <c r="H236" s="46"/>
      <c r="I236" s="18">
        <v>5000000</v>
      </c>
      <c r="J236" s="15"/>
    </row>
    <row r="237" spans="1:11" ht="36" hidden="1" customHeight="1" x14ac:dyDescent="0.3">
      <c r="A237" s="12"/>
      <c r="B237" s="49"/>
      <c r="C237" s="50"/>
      <c r="D237" s="22"/>
      <c r="E237" s="29" t="s">
        <v>289</v>
      </c>
      <c r="F237" s="46"/>
      <c r="G237" s="46"/>
      <c r="H237" s="46"/>
      <c r="I237" s="124">
        <v>280000</v>
      </c>
      <c r="J237" s="15"/>
    </row>
    <row r="238" spans="1:11" ht="36" hidden="1" customHeight="1" x14ac:dyDescent="0.3">
      <c r="A238" s="12"/>
      <c r="B238" s="49"/>
      <c r="C238" s="50"/>
      <c r="D238" s="22"/>
      <c r="E238" s="29" t="s">
        <v>290</v>
      </c>
      <c r="F238" s="46"/>
      <c r="G238" s="46"/>
      <c r="H238" s="46"/>
      <c r="I238" s="124">
        <v>300000</v>
      </c>
      <c r="J238" s="15"/>
    </row>
    <row r="239" spans="1:11" ht="53.25" hidden="1" customHeight="1" x14ac:dyDescent="0.3">
      <c r="A239" s="12"/>
      <c r="B239" s="49"/>
      <c r="C239" s="50"/>
      <c r="D239" s="22"/>
      <c r="E239" s="229" t="s">
        <v>309</v>
      </c>
      <c r="F239" s="46"/>
      <c r="G239" s="46"/>
      <c r="H239" s="46"/>
      <c r="I239" s="124">
        <v>1500000</v>
      </c>
      <c r="J239" s="15"/>
    </row>
    <row r="240" spans="1:11" ht="79.5" customHeight="1" x14ac:dyDescent="0.3">
      <c r="A240" s="12"/>
      <c r="B240" s="49"/>
      <c r="C240" s="50"/>
      <c r="D240" s="22"/>
      <c r="E240" s="29" t="s">
        <v>327</v>
      </c>
      <c r="F240" s="46"/>
      <c r="G240" s="46"/>
      <c r="H240" s="46"/>
      <c r="I240" s="124">
        <v>1000000</v>
      </c>
      <c r="J240" s="15"/>
      <c r="K240" s="118">
        <v>1</v>
      </c>
    </row>
    <row r="241" spans="1:11" ht="27" hidden="1" customHeight="1" x14ac:dyDescent="0.3">
      <c r="A241" s="12"/>
      <c r="B241" s="49"/>
      <c r="C241" s="50"/>
      <c r="D241" s="22"/>
      <c r="E241" s="46" t="s">
        <v>144</v>
      </c>
      <c r="F241" s="46"/>
      <c r="G241" s="46"/>
      <c r="H241" s="46"/>
      <c r="I241" s="18">
        <v>750000</v>
      </c>
      <c r="J241" s="15"/>
    </row>
    <row r="242" spans="1:11" ht="28.5" hidden="1" customHeight="1" x14ac:dyDescent="0.3">
      <c r="A242" s="12"/>
      <c r="B242" s="49"/>
      <c r="C242" s="50"/>
      <c r="D242" s="22"/>
      <c r="E242" s="46" t="s">
        <v>97</v>
      </c>
      <c r="F242" s="46"/>
      <c r="G242" s="46"/>
      <c r="H242" s="46"/>
      <c r="I242" s="15">
        <v>2030000</v>
      </c>
      <c r="J242" s="15"/>
    </row>
    <row r="243" spans="1:11" ht="8.25" customHeight="1" x14ac:dyDescent="0.3">
      <c r="A243" s="12"/>
      <c r="B243" s="49"/>
      <c r="C243" s="50"/>
      <c r="D243" s="22"/>
      <c r="E243" s="46"/>
      <c r="F243" s="46"/>
      <c r="G243" s="46"/>
      <c r="H243" s="46"/>
      <c r="I243" s="15"/>
      <c r="J243" s="15"/>
      <c r="K243" s="118">
        <v>1</v>
      </c>
    </row>
    <row r="244" spans="1:11" ht="57.75" hidden="1" customHeight="1" x14ac:dyDescent="0.3">
      <c r="A244" s="12" t="s">
        <v>218</v>
      </c>
      <c r="B244" s="64">
        <v>8110</v>
      </c>
      <c r="C244" s="190" t="s">
        <v>219</v>
      </c>
      <c r="D244" s="20" t="s">
        <v>220</v>
      </c>
      <c r="E244" s="46"/>
      <c r="F244" s="46"/>
      <c r="G244" s="46"/>
      <c r="H244" s="46"/>
      <c r="I244" s="14">
        <f>SUM(I245:I246)</f>
        <v>24230000</v>
      </c>
      <c r="J244" s="15"/>
    </row>
    <row r="245" spans="1:11" ht="36.75" hidden="1" customHeight="1" x14ac:dyDescent="0.3">
      <c r="A245" s="12"/>
      <c r="B245" s="49"/>
      <c r="C245" s="50"/>
      <c r="D245" s="22"/>
      <c r="E245" s="46" t="s">
        <v>221</v>
      </c>
      <c r="F245" s="46"/>
      <c r="G245" s="46"/>
      <c r="H245" s="46"/>
      <c r="I245" s="15">
        <v>23500000</v>
      </c>
      <c r="J245" s="15"/>
    </row>
    <row r="246" spans="1:11" ht="75" hidden="1" customHeight="1" x14ac:dyDescent="0.3">
      <c r="A246" s="12"/>
      <c r="B246" s="49"/>
      <c r="C246" s="50"/>
      <c r="D246" s="22"/>
      <c r="E246" s="200" t="s">
        <v>241</v>
      </c>
      <c r="F246" s="46"/>
      <c r="G246" s="46"/>
      <c r="H246" s="46"/>
      <c r="I246" s="15">
        <v>730000</v>
      </c>
      <c r="J246" s="15"/>
    </row>
    <row r="247" spans="1:11" ht="9.1999999999999993" hidden="1" customHeight="1" x14ac:dyDescent="0.3">
      <c r="A247" s="80"/>
      <c r="B247" s="81"/>
      <c r="C247" s="81"/>
      <c r="D247" s="34"/>
      <c r="E247" s="34"/>
      <c r="F247" s="34"/>
      <c r="G247" s="34"/>
      <c r="H247" s="34"/>
      <c r="I247" s="15"/>
      <c r="J247" s="15"/>
    </row>
    <row r="248" spans="1:11" ht="26.25" customHeight="1" x14ac:dyDescent="0.4">
      <c r="A248" s="35">
        <v>1400000</v>
      </c>
      <c r="B248" s="51"/>
      <c r="C248" s="52"/>
      <c r="D248" s="30" t="s">
        <v>98</v>
      </c>
      <c r="E248" s="53"/>
      <c r="F248" s="53"/>
      <c r="G248" s="53"/>
      <c r="H248" s="53"/>
      <c r="I248" s="11">
        <f>I249</f>
        <v>3215300</v>
      </c>
      <c r="J248" s="11"/>
      <c r="K248" s="118">
        <v>1</v>
      </c>
    </row>
    <row r="249" spans="1:11" ht="26.25" customHeight="1" x14ac:dyDescent="0.4">
      <c r="A249" s="32">
        <v>1410000</v>
      </c>
      <c r="B249" s="49"/>
      <c r="C249" s="54"/>
      <c r="D249" s="31" t="s">
        <v>99</v>
      </c>
      <c r="E249" s="55"/>
      <c r="F249" s="55"/>
      <c r="G249" s="55"/>
      <c r="H249" s="55"/>
      <c r="I249" s="14">
        <f>I251+I254</f>
        <v>3215300</v>
      </c>
      <c r="J249" s="14"/>
      <c r="K249" s="118">
        <v>1</v>
      </c>
    </row>
    <row r="250" spans="1:11" ht="7.15" customHeight="1" x14ac:dyDescent="0.4">
      <c r="A250" s="12"/>
      <c r="B250" s="49"/>
      <c r="C250" s="54"/>
      <c r="D250" s="22"/>
      <c r="E250" s="55"/>
      <c r="F250" s="55"/>
      <c r="G250" s="55"/>
      <c r="H250" s="55"/>
      <c r="I250" s="15"/>
      <c r="J250" s="15"/>
      <c r="K250" s="118">
        <v>1</v>
      </c>
    </row>
    <row r="251" spans="1:11" ht="57.75" hidden="1" customHeight="1" x14ac:dyDescent="0.4">
      <c r="A251" s="12" t="s">
        <v>100</v>
      </c>
      <c r="B251" s="16" t="s">
        <v>45</v>
      </c>
      <c r="C251" s="16" t="s">
        <v>11</v>
      </c>
      <c r="D251" s="17" t="s">
        <v>46</v>
      </c>
      <c r="E251" s="56"/>
      <c r="F251" s="56"/>
      <c r="G251" s="56"/>
      <c r="H251" s="56"/>
      <c r="I251" s="14">
        <f>SUM(I252:I252)</f>
        <v>1043800</v>
      </c>
      <c r="J251" s="14"/>
    </row>
    <row r="252" spans="1:11" ht="26.25" hidden="1" customHeight="1" x14ac:dyDescent="0.3">
      <c r="A252" s="12"/>
      <c r="B252" s="16"/>
      <c r="C252" s="16"/>
      <c r="D252" s="45"/>
      <c r="E252" s="29" t="s">
        <v>47</v>
      </c>
      <c r="F252" s="57"/>
      <c r="G252" s="57"/>
      <c r="H252" s="58"/>
      <c r="I252" s="15">
        <v>1043800</v>
      </c>
      <c r="J252" s="15"/>
    </row>
    <row r="253" spans="1:11" ht="7.9" hidden="1" customHeight="1" x14ac:dyDescent="0.3">
      <c r="A253" s="12"/>
      <c r="B253" s="16"/>
      <c r="C253" s="16"/>
      <c r="D253" s="45"/>
      <c r="E253" s="58"/>
      <c r="F253" s="58"/>
      <c r="G253" s="58"/>
      <c r="H253" s="58"/>
      <c r="I253" s="15"/>
      <c r="J253" s="15"/>
    </row>
    <row r="254" spans="1:11" ht="38.1" customHeight="1" x14ac:dyDescent="0.3">
      <c r="A254" s="12" t="s">
        <v>101</v>
      </c>
      <c r="B254" s="16" t="s">
        <v>102</v>
      </c>
      <c r="C254" s="16" t="s">
        <v>26</v>
      </c>
      <c r="D254" s="26" t="s">
        <v>103</v>
      </c>
      <c r="E254" s="58"/>
      <c r="F254" s="58"/>
      <c r="G254" s="58"/>
      <c r="H254" s="58"/>
      <c r="I254" s="14">
        <f>SUM(I255:I258)</f>
        <v>2171500</v>
      </c>
      <c r="J254" s="14"/>
      <c r="K254" s="118">
        <v>1</v>
      </c>
    </row>
    <row r="255" spans="1:11" ht="104.25" hidden="1" customHeight="1" x14ac:dyDescent="0.3">
      <c r="A255" s="12"/>
      <c r="B255" s="16"/>
      <c r="C255" s="16"/>
      <c r="D255" s="45"/>
      <c r="E255" s="17" t="s">
        <v>147</v>
      </c>
      <c r="F255" s="58"/>
      <c r="G255" s="58"/>
      <c r="H255" s="58"/>
      <c r="I255" s="15">
        <v>245000</v>
      </c>
      <c r="J255" s="15"/>
    </row>
    <row r="256" spans="1:11" ht="34.9" customHeight="1" x14ac:dyDescent="0.3">
      <c r="A256" s="12"/>
      <c r="B256" s="16"/>
      <c r="C256" s="16"/>
      <c r="D256" s="45"/>
      <c r="E256" s="17" t="s">
        <v>275</v>
      </c>
      <c r="F256" s="58"/>
      <c r="G256" s="58"/>
      <c r="H256" s="58"/>
      <c r="I256" s="15">
        <v>1670000</v>
      </c>
      <c r="J256" s="15"/>
      <c r="K256" s="118">
        <v>1</v>
      </c>
    </row>
    <row r="257" spans="1:11" ht="55.5" hidden="1" customHeight="1" x14ac:dyDescent="0.3">
      <c r="A257" s="12"/>
      <c r="B257" s="16"/>
      <c r="C257" s="16"/>
      <c r="D257" s="45"/>
      <c r="E257" s="200" t="s">
        <v>310</v>
      </c>
      <c r="F257" s="58"/>
      <c r="G257" s="58"/>
      <c r="H257" s="58"/>
      <c r="I257" s="15">
        <v>250000</v>
      </c>
      <c r="J257" s="15"/>
    </row>
    <row r="258" spans="1:11" ht="57.75" hidden="1" customHeight="1" x14ac:dyDescent="0.3">
      <c r="A258" s="12"/>
      <c r="B258" s="16"/>
      <c r="C258" s="16"/>
      <c r="D258" s="45"/>
      <c r="E258" s="199" t="s">
        <v>238</v>
      </c>
      <c r="F258" s="58"/>
      <c r="G258" s="58"/>
      <c r="H258" s="58"/>
      <c r="I258" s="15">
        <v>6500</v>
      </c>
      <c r="J258" s="15"/>
    </row>
    <row r="259" spans="1:11" ht="8.65" customHeight="1" x14ac:dyDescent="0.3">
      <c r="A259" s="80"/>
      <c r="B259" s="81"/>
      <c r="C259" s="81"/>
      <c r="D259" s="34"/>
      <c r="E259" s="34"/>
      <c r="F259" s="34"/>
      <c r="G259" s="34"/>
      <c r="H259" s="34"/>
      <c r="I259" s="15"/>
      <c r="J259" s="15"/>
      <c r="K259" s="118">
        <v>1</v>
      </c>
    </row>
    <row r="260" spans="1:11" ht="32.25" customHeight="1" x14ac:dyDescent="0.3">
      <c r="A260" s="9" t="s">
        <v>104</v>
      </c>
      <c r="B260" s="51"/>
      <c r="C260" s="52"/>
      <c r="D260" s="10" t="s">
        <v>105</v>
      </c>
      <c r="E260" s="148"/>
      <c r="F260" s="148"/>
      <c r="G260" s="148"/>
      <c r="H260" s="148"/>
      <c r="I260" s="11">
        <f>I261</f>
        <v>288033350</v>
      </c>
      <c r="J260" s="11"/>
      <c r="K260" s="118">
        <v>1</v>
      </c>
    </row>
    <row r="261" spans="1:11" ht="33" customHeight="1" x14ac:dyDescent="0.3">
      <c r="A261" s="12" t="s">
        <v>106</v>
      </c>
      <c r="B261" s="49"/>
      <c r="C261" s="54"/>
      <c r="D261" s="13" t="s">
        <v>105</v>
      </c>
      <c r="E261" s="34"/>
      <c r="F261" s="34"/>
      <c r="G261" s="34"/>
      <c r="H261" s="34"/>
      <c r="I261" s="14">
        <f>I267+I271+I285+I263+I275+I288+I279+I282</f>
        <v>288033350</v>
      </c>
      <c r="J261" s="14"/>
      <c r="K261" s="118">
        <v>1</v>
      </c>
    </row>
    <row r="262" spans="1:11" ht="9.1999999999999993" customHeight="1" x14ac:dyDescent="0.3">
      <c r="A262" s="12"/>
      <c r="B262" s="49"/>
      <c r="C262" s="49"/>
      <c r="D262" s="13"/>
      <c r="E262" s="34"/>
      <c r="F262" s="34"/>
      <c r="G262" s="34"/>
      <c r="H262" s="34"/>
      <c r="I262" s="15"/>
      <c r="J262" s="15"/>
      <c r="K262" s="118">
        <v>1</v>
      </c>
    </row>
    <row r="263" spans="1:11" ht="55.5" hidden="1" customHeight="1" x14ac:dyDescent="0.3">
      <c r="A263" s="83" t="s">
        <v>233</v>
      </c>
      <c r="B263" s="84">
        <v>1021</v>
      </c>
      <c r="C263" s="84" t="s">
        <v>37</v>
      </c>
      <c r="D263" s="200" t="s">
        <v>239</v>
      </c>
      <c r="E263" s="34"/>
      <c r="F263" s="34"/>
      <c r="G263" s="34"/>
      <c r="H263" s="34"/>
      <c r="I263" s="14">
        <f>SUM(I264:I265)</f>
        <v>1256300</v>
      </c>
      <c r="J263" s="15"/>
    </row>
    <row r="264" spans="1:11" ht="54.75" hidden="1" customHeight="1" x14ac:dyDescent="0.3">
      <c r="A264" s="12"/>
      <c r="B264" s="49"/>
      <c r="C264" s="49"/>
      <c r="D264" s="13"/>
      <c r="E264" s="197" t="s">
        <v>234</v>
      </c>
      <c r="F264" s="34"/>
      <c r="G264" s="34"/>
      <c r="H264" s="34"/>
      <c r="I264" s="15">
        <v>256300</v>
      </c>
      <c r="J264" s="15"/>
    </row>
    <row r="265" spans="1:11" ht="34.5" hidden="1" customHeight="1" x14ac:dyDescent="0.3">
      <c r="A265" s="12"/>
      <c r="B265" s="49"/>
      <c r="C265" s="49"/>
      <c r="D265" s="13"/>
      <c r="E265" s="227" t="s">
        <v>200</v>
      </c>
      <c r="F265" s="34"/>
      <c r="G265" s="34"/>
      <c r="H265" s="34"/>
      <c r="I265" s="15">
        <v>1000000</v>
      </c>
      <c r="J265" s="15"/>
    </row>
    <row r="266" spans="1:11" ht="9.1999999999999993" hidden="1" customHeight="1" x14ac:dyDescent="0.3">
      <c r="A266" s="12"/>
      <c r="B266" s="49"/>
      <c r="C266" s="49"/>
      <c r="D266" s="13"/>
      <c r="E266" s="34"/>
      <c r="F266" s="34"/>
      <c r="G266" s="34"/>
      <c r="H266" s="34"/>
      <c r="I266" s="15"/>
      <c r="J266" s="15"/>
    </row>
    <row r="267" spans="1:11" ht="35.25" hidden="1" customHeight="1" x14ac:dyDescent="0.3">
      <c r="A267" s="129" t="s">
        <v>207</v>
      </c>
      <c r="B267" s="146">
        <v>2010</v>
      </c>
      <c r="C267" s="147" t="s">
        <v>205</v>
      </c>
      <c r="D267" s="183" t="s">
        <v>206</v>
      </c>
      <c r="E267" s="34"/>
      <c r="F267" s="34"/>
      <c r="G267" s="34"/>
      <c r="H267" s="34"/>
      <c r="I267" s="14">
        <f>SUM(I268:I269)</f>
        <v>15000000</v>
      </c>
      <c r="J267" s="15"/>
    </row>
    <row r="268" spans="1:11" ht="39.75" hidden="1" customHeight="1" x14ac:dyDescent="0.3">
      <c r="A268" s="12"/>
      <c r="B268" s="49"/>
      <c r="C268" s="49"/>
      <c r="D268" s="13"/>
      <c r="E268" s="177" t="s">
        <v>208</v>
      </c>
      <c r="F268" s="34"/>
      <c r="G268" s="34"/>
      <c r="H268" s="34"/>
      <c r="I268" s="15">
        <v>5000000</v>
      </c>
      <c r="J268" s="15"/>
    </row>
    <row r="269" spans="1:11" ht="54.75" hidden="1" customHeight="1" x14ac:dyDescent="0.3">
      <c r="A269" s="12"/>
      <c r="B269" s="49"/>
      <c r="C269" s="49"/>
      <c r="D269" s="13"/>
      <c r="E269" s="177" t="s">
        <v>209</v>
      </c>
      <c r="F269" s="34"/>
      <c r="G269" s="34"/>
      <c r="H269" s="34"/>
      <c r="I269" s="15">
        <v>10000000</v>
      </c>
      <c r="J269" s="15"/>
    </row>
    <row r="270" spans="1:11" ht="9.1999999999999993" hidden="1" customHeight="1" x14ac:dyDescent="0.3">
      <c r="A270" s="12"/>
      <c r="B270" s="49"/>
      <c r="C270" s="49"/>
      <c r="D270" s="13"/>
      <c r="E270" s="34"/>
      <c r="F270" s="34"/>
      <c r="G270" s="34"/>
      <c r="H270" s="34"/>
      <c r="I270" s="15"/>
      <c r="J270" s="15"/>
    </row>
    <row r="271" spans="1:11" ht="33.75" hidden="1" customHeight="1" x14ac:dyDescent="0.3">
      <c r="A271" s="12" t="s">
        <v>148</v>
      </c>
      <c r="B271" s="21">
        <v>6090</v>
      </c>
      <c r="C271" s="47" t="s">
        <v>145</v>
      </c>
      <c r="D271" s="23" t="s">
        <v>146</v>
      </c>
      <c r="E271" s="23"/>
      <c r="F271" s="34"/>
      <c r="G271" s="34"/>
      <c r="H271" s="34"/>
      <c r="I271" s="14">
        <f>SUM(I272:I273)</f>
        <v>3500000</v>
      </c>
      <c r="J271" s="15"/>
    </row>
    <row r="272" spans="1:11" ht="56.25" hidden="1" customHeight="1" x14ac:dyDescent="0.3">
      <c r="A272" s="12"/>
      <c r="B272" s="49"/>
      <c r="C272" s="49"/>
      <c r="D272" s="13"/>
      <c r="E272" s="23" t="s">
        <v>210</v>
      </c>
      <c r="F272" s="34"/>
      <c r="G272" s="34"/>
      <c r="H272" s="34"/>
      <c r="I272" s="15">
        <v>2000000</v>
      </c>
      <c r="J272" s="15"/>
    </row>
    <row r="273" spans="1:11" ht="24.75" hidden="1" customHeight="1" x14ac:dyDescent="0.3">
      <c r="A273" s="12"/>
      <c r="B273" s="49"/>
      <c r="C273" s="49"/>
      <c r="D273" s="13"/>
      <c r="E273" s="20" t="s">
        <v>311</v>
      </c>
      <c r="F273" s="34"/>
      <c r="G273" s="34"/>
      <c r="H273" s="34"/>
      <c r="I273" s="15">
        <v>1500000</v>
      </c>
      <c r="J273" s="15"/>
    </row>
    <row r="274" spans="1:11" ht="8.25" hidden="1" customHeight="1" x14ac:dyDescent="0.3">
      <c r="A274" s="12"/>
      <c r="B274" s="49"/>
      <c r="C274" s="49"/>
      <c r="D274" s="13"/>
      <c r="E274" s="23"/>
      <c r="F274" s="34"/>
      <c r="G274" s="34"/>
      <c r="H274" s="34"/>
      <c r="I274" s="15"/>
      <c r="J274" s="15"/>
    </row>
    <row r="275" spans="1:11" ht="28.5" customHeight="1" x14ac:dyDescent="0.3">
      <c r="A275" s="12" t="s">
        <v>235</v>
      </c>
      <c r="B275" s="27">
        <v>7321</v>
      </c>
      <c r="C275" s="16" t="s">
        <v>15</v>
      </c>
      <c r="D275" s="23" t="s">
        <v>236</v>
      </c>
      <c r="E275" s="23"/>
      <c r="F275" s="23"/>
      <c r="G275" s="23"/>
      <c r="H275" s="23"/>
      <c r="I275" s="14">
        <f>SUM(I276:I277)</f>
        <v>1089000</v>
      </c>
      <c r="J275" s="15"/>
      <c r="K275" s="118">
        <v>1</v>
      </c>
    </row>
    <row r="276" spans="1:11" ht="56.25" hidden="1" customHeight="1" x14ac:dyDescent="0.3">
      <c r="A276" s="80"/>
      <c r="B276" s="81"/>
      <c r="C276" s="81"/>
      <c r="D276" s="34"/>
      <c r="E276" s="198" t="s">
        <v>237</v>
      </c>
      <c r="F276" s="23"/>
      <c r="G276" s="23"/>
      <c r="H276" s="23"/>
      <c r="I276" s="15">
        <v>89000</v>
      </c>
      <c r="J276" s="15"/>
    </row>
    <row r="277" spans="1:11" ht="56.25" customHeight="1" x14ac:dyDescent="0.3">
      <c r="A277" s="80"/>
      <c r="B277" s="81"/>
      <c r="C277" s="81"/>
      <c r="D277" s="34"/>
      <c r="E277" s="198" t="s">
        <v>328</v>
      </c>
      <c r="F277" s="23"/>
      <c r="G277" s="23"/>
      <c r="H277" s="23"/>
      <c r="I277" s="15">
        <v>1000000</v>
      </c>
      <c r="J277" s="15"/>
      <c r="K277" s="118">
        <v>1</v>
      </c>
    </row>
    <row r="278" spans="1:11" ht="7.9" customHeight="1" x14ac:dyDescent="0.3">
      <c r="A278" s="80"/>
      <c r="B278" s="81"/>
      <c r="C278" s="81"/>
      <c r="D278" s="34"/>
      <c r="E278" s="23"/>
      <c r="F278" s="23"/>
      <c r="G278" s="23"/>
      <c r="H278" s="23"/>
      <c r="I278" s="15"/>
      <c r="J278" s="15"/>
      <c r="K278" s="118">
        <v>1</v>
      </c>
    </row>
    <row r="279" spans="1:11" ht="25.5" customHeight="1" x14ac:dyDescent="0.3">
      <c r="A279" s="129" t="s">
        <v>312</v>
      </c>
      <c r="B279" s="146">
        <v>7322</v>
      </c>
      <c r="C279" s="147" t="s">
        <v>15</v>
      </c>
      <c r="D279" s="228" t="s">
        <v>313</v>
      </c>
      <c r="E279" s="20"/>
      <c r="F279" s="23"/>
      <c r="G279" s="23"/>
      <c r="H279" s="23"/>
      <c r="I279" s="14">
        <f>I280</f>
        <v>300000</v>
      </c>
      <c r="J279" s="15"/>
      <c r="K279" s="118">
        <v>1</v>
      </c>
    </row>
    <row r="280" spans="1:11" ht="55.5" customHeight="1" x14ac:dyDescent="0.3">
      <c r="A280" s="203"/>
      <c r="B280" s="49"/>
      <c r="C280" s="49"/>
      <c r="D280" s="22"/>
      <c r="E280" s="20" t="s">
        <v>329</v>
      </c>
      <c r="F280" s="23"/>
      <c r="G280" s="23"/>
      <c r="H280" s="23"/>
      <c r="I280" s="15">
        <v>300000</v>
      </c>
      <c r="J280" s="15"/>
      <c r="K280" s="118">
        <v>1</v>
      </c>
    </row>
    <row r="281" spans="1:11" ht="7.9" customHeight="1" x14ac:dyDescent="0.3">
      <c r="A281" s="80"/>
      <c r="B281" s="81"/>
      <c r="C281" s="81"/>
      <c r="D281" s="34"/>
      <c r="E281" s="23"/>
      <c r="F281" s="23"/>
      <c r="G281" s="23"/>
      <c r="H281" s="23"/>
      <c r="I281" s="15"/>
      <c r="J281" s="15"/>
      <c r="K281" s="118">
        <v>1</v>
      </c>
    </row>
    <row r="282" spans="1:11" ht="41.25" customHeight="1" x14ac:dyDescent="0.3">
      <c r="A282" s="129" t="s">
        <v>330</v>
      </c>
      <c r="B282" s="146">
        <v>7340</v>
      </c>
      <c r="C282" s="147" t="s">
        <v>15</v>
      </c>
      <c r="D282" s="200" t="s">
        <v>333</v>
      </c>
      <c r="E282" s="20"/>
      <c r="F282" s="23"/>
      <c r="G282" s="23"/>
      <c r="H282" s="23"/>
      <c r="I282" s="14">
        <f>I283</f>
        <v>700000</v>
      </c>
      <c r="J282" s="15"/>
      <c r="K282" s="118">
        <v>1</v>
      </c>
    </row>
    <row r="283" spans="1:11" ht="55.5" customHeight="1" x14ac:dyDescent="0.3">
      <c r="A283" s="203"/>
      <c r="B283" s="49"/>
      <c r="C283" s="49"/>
      <c r="D283" s="22"/>
      <c r="E283" s="200" t="s">
        <v>331</v>
      </c>
      <c r="F283" s="23"/>
      <c r="G283" s="23"/>
      <c r="H283" s="23"/>
      <c r="I283" s="15">
        <v>700000</v>
      </c>
      <c r="J283" s="15"/>
      <c r="K283" s="118">
        <v>1</v>
      </c>
    </row>
    <row r="284" spans="1:11" ht="7.9" customHeight="1" x14ac:dyDescent="0.3">
      <c r="A284" s="80"/>
      <c r="B284" s="81"/>
      <c r="C284" s="81"/>
      <c r="D284" s="34"/>
      <c r="E284" s="23"/>
      <c r="F284" s="23"/>
      <c r="G284" s="23"/>
      <c r="H284" s="23"/>
      <c r="I284" s="15"/>
      <c r="J284" s="15"/>
      <c r="K284" s="118">
        <v>1</v>
      </c>
    </row>
    <row r="285" spans="1:11" ht="60" customHeight="1" x14ac:dyDescent="0.3">
      <c r="A285" s="121">
        <v>1517363</v>
      </c>
      <c r="B285" s="120">
        <v>7363</v>
      </c>
      <c r="C285" s="184" t="s">
        <v>26</v>
      </c>
      <c r="D285" s="23" t="s">
        <v>335</v>
      </c>
      <c r="E285" s="23"/>
      <c r="F285" s="23"/>
      <c r="G285" s="23"/>
      <c r="H285" s="23"/>
      <c r="I285" s="14">
        <f>I286</f>
        <v>265188050</v>
      </c>
      <c r="J285" s="15"/>
      <c r="K285" s="118">
        <v>1</v>
      </c>
    </row>
    <row r="286" spans="1:11" ht="30.75" customHeight="1" x14ac:dyDescent="0.3">
      <c r="A286" s="80"/>
      <c r="B286" s="81"/>
      <c r="C286" s="81"/>
      <c r="D286" s="34"/>
      <c r="E286" s="46" t="s">
        <v>334</v>
      </c>
      <c r="F286" s="46"/>
      <c r="G286" s="46"/>
      <c r="H286" s="46"/>
      <c r="I286" s="18">
        <v>265188050</v>
      </c>
      <c r="J286" s="15"/>
      <c r="K286" s="118">
        <v>1</v>
      </c>
    </row>
    <row r="287" spans="1:11" ht="9" customHeight="1" x14ac:dyDescent="0.3">
      <c r="A287" s="80"/>
      <c r="B287" s="81"/>
      <c r="C287" s="81"/>
      <c r="D287" s="34"/>
      <c r="E287" s="46"/>
      <c r="F287" s="46"/>
      <c r="G287" s="46"/>
      <c r="H287" s="46"/>
      <c r="I287" s="18"/>
      <c r="J287" s="15"/>
      <c r="K287" s="118">
        <v>1</v>
      </c>
    </row>
    <row r="288" spans="1:11" ht="40.15" hidden="1" customHeight="1" x14ac:dyDescent="0.3">
      <c r="A288" s="219" t="s">
        <v>287</v>
      </c>
      <c r="B288" s="220">
        <v>7370</v>
      </c>
      <c r="C288" s="221" t="s">
        <v>26</v>
      </c>
      <c r="D288" s="20" t="s">
        <v>103</v>
      </c>
      <c r="E288" s="46"/>
      <c r="F288" s="46"/>
      <c r="G288" s="46"/>
      <c r="H288" s="46"/>
      <c r="I288" s="188">
        <f>SUM(I289:I290)</f>
        <v>1000000</v>
      </c>
      <c r="J288" s="15"/>
    </row>
    <row r="289" spans="1:11" ht="36.75" hidden="1" customHeight="1" x14ac:dyDescent="0.3">
      <c r="A289" s="219"/>
      <c r="B289" s="220"/>
      <c r="C289" s="221"/>
      <c r="D289" s="20"/>
      <c r="E289" s="200" t="s">
        <v>293</v>
      </c>
      <c r="F289" s="46"/>
      <c r="G289" s="46"/>
      <c r="H289" s="46"/>
      <c r="I289" s="18">
        <v>800000</v>
      </c>
      <c r="J289" s="15"/>
    </row>
    <row r="290" spans="1:11" ht="39" hidden="1" customHeight="1" x14ac:dyDescent="0.3">
      <c r="A290" s="80"/>
      <c r="B290" s="81"/>
      <c r="C290" s="81"/>
      <c r="D290" s="34"/>
      <c r="E290" s="20" t="s">
        <v>288</v>
      </c>
      <c r="F290" s="46"/>
      <c r="G290" s="46"/>
      <c r="H290" s="46"/>
      <c r="I290" s="18">
        <v>200000</v>
      </c>
      <c r="J290" s="15"/>
    </row>
    <row r="291" spans="1:11" ht="7.9" hidden="1" customHeight="1" x14ac:dyDescent="0.3">
      <c r="A291" s="80"/>
      <c r="B291" s="81"/>
      <c r="C291" s="81"/>
      <c r="D291" s="34"/>
      <c r="E291" s="23"/>
      <c r="F291" s="23"/>
      <c r="G291" s="23"/>
      <c r="H291" s="23"/>
      <c r="I291" s="15"/>
      <c r="J291" s="15"/>
    </row>
    <row r="292" spans="1:11" ht="38.85" hidden="1" customHeight="1" x14ac:dyDescent="0.3">
      <c r="A292" s="35">
        <v>3400000</v>
      </c>
      <c r="B292" s="60"/>
      <c r="C292" s="60"/>
      <c r="D292" s="61" t="s">
        <v>107</v>
      </c>
      <c r="E292" s="148"/>
      <c r="F292" s="148"/>
      <c r="G292" s="148"/>
      <c r="H292" s="148"/>
      <c r="I292" s="11">
        <f>I293</f>
        <v>254300</v>
      </c>
      <c r="J292" s="11"/>
    </row>
    <row r="293" spans="1:11" ht="34.700000000000003" hidden="1" customHeight="1" x14ac:dyDescent="0.3">
      <c r="A293" s="32">
        <v>3410000</v>
      </c>
      <c r="B293" s="62"/>
      <c r="C293" s="62"/>
      <c r="D293" s="63" t="s">
        <v>107</v>
      </c>
      <c r="E293" s="34"/>
      <c r="F293" s="34"/>
      <c r="G293" s="34"/>
      <c r="H293" s="34"/>
      <c r="I293" s="14">
        <f>I295</f>
        <v>254300</v>
      </c>
      <c r="J293" s="14"/>
    </row>
    <row r="294" spans="1:11" ht="11.1" hidden="1" customHeight="1" x14ac:dyDescent="0.3">
      <c r="A294" s="12"/>
      <c r="B294" s="64"/>
      <c r="C294" s="64"/>
      <c r="D294" s="65"/>
      <c r="E294" s="34"/>
      <c r="F294" s="34"/>
      <c r="G294" s="34"/>
      <c r="H294" s="34"/>
      <c r="I294" s="15"/>
      <c r="J294" s="15"/>
    </row>
    <row r="295" spans="1:11" ht="51.75" hidden="1" customHeight="1" x14ac:dyDescent="0.3">
      <c r="A295" s="12" t="s">
        <v>108</v>
      </c>
      <c r="B295" s="16" t="s">
        <v>45</v>
      </c>
      <c r="C295" s="16" t="s">
        <v>11</v>
      </c>
      <c r="D295" s="28" t="s">
        <v>46</v>
      </c>
      <c r="E295" s="34"/>
      <c r="F295" s="34"/>
      <c r="G295" s="34"/>
      <c r="H295" s="34"/>
      <c r="I295" s="14">
        <f>I296</f>
        <v>254300</v>
      </c>
      <c r="J295" s="14"/>
    </row>
    <row r="296" spans="1:11" ht="37.15" hidden="1" customHeight="1" x14ac:dyDescent="0.3">
      <c r="A296" s="80"/>
      <c r="B296" s="81"/>
      <c r="C296" s="81"/>
      <c r="D296" s="34"/>
      <c r="E296" s="23" t="s">
        <v>109</v>
      </c>
      <c r="F296" s="23"/>
      <c r="G296" s="23"/>
      <c r="H296" s="23"/>
      <c r="I296" s="15">
        <v>254300</v>
      </c>
      <c r="J296" s="15"/>
    </row>
    <row r="297" spans="1:11" ht="10.5" hidden="1" customHeight="1" x14ac:dyDescent="0.3">
      <c r="A297" s="80"/>
      <c r="B297" s="81"/>
      <c r="C297" s="81"/>
      <c r="D297" s="34"/>
      <c r="E297" s="34"/>
      <c r="F297" s="34"/>
      <c r="G297" s="34"/>
      <c r="H297" s="34"/>
      <c r="I297" s="15"/>
      <c r="J297" s="15"/>
    </row>
    <row r="298" spans="1:11" ht="39.75" customHeight="1" x14ac:dyDescent="0.3">
      <c r="A298" s="35">
        <v>3700000</v>
      </c>
      <c r="B298" s="66"/>
      <c r="C298" s="66"/>
      <c r="D298" s="30" t="s">
        <v>150</v>
      </c>
      <c r="E298" s="148"/>
      <c r="F298" s="148"/>
      <c r="G298" s="148"/>
      <c r="H298" s="148"/>
      <c r="I298" s="11">
        <f>I299</f>
        <v>26054000</v>
      </c>
      <c r="J298" s="11"/>
      <c r="K298" s="118">
        <v>1</v>
      </c>
    </row>
    <row r="299" spans="1:11" ht="39" customHeight="1" x14ac:dyDescent="0.3">
      <c r="A299" s="32">
        <v>3710000</v>
      </c>
      <c r="B299" s="67"/>
      <c r="C299" s="67"/>
      <c r="D299" s="31" t="s">
        <v>150</v>
      </c>
      <c r="E299" s="34"/>
      <c r="F299" s="34"/>
      <c r="G299" s="34"/>
      <c r="H299" s="34"/>
      <c r="I299" s="14">
        <f>I301+I308+I304</f>
        <v>26054000</v>
      </c>
      <c r="J299" s="14"/>
      <c r="K299" s="118">
        <v>1</v>
      </c>
    </row>
    <row r="300" spans="1:11" ht="8.65" customHeight="1" x14ac:dyDescent="0.3">
      <c r="A300" s="12"/>
      <c r="B300" s="49"/>
      <c r="C300" s="59"/>
      <c r="D300" s="23"/>
      <c r="E300" s="34"/>
      <c r="F300" s="34"/>
      <c r="G300" s="34"/>
      <c r="H300" s="34"/>
      <c r="I300" s="15"/>
      <c r="J300" s="15"/>
      <c r="K300" s="118">
        <v>1</v>
      </c>
    </row>
    <row r="301" spans="1:11" ht="55.5" hidden="1" customHeight="1" x14ac:dyDescent="0.3">
      <c r="A301" s="12" t="s">
        <v>110</v>
      </c>
      <c r="B301" s="16" t="s">
        <v>45</v>
      </c>
      <c r="C301" s="16" t="s">
        <v>11</v>
      </c>
      <c r="D301" s="17" t="s">
        <v>46</v>
      </c>
      <c r="E301" s="34"/>
      <c r="F301" s="34"/>
      <c r="G301" s="34"/>
      <c r="H301" s="34"/>
      <c r="I301" s="14">
        <f>I302</f>
        <v>55000</v>
      </c>
      <c r="J301" s="14"/>
    </row>
    <row r="302" spans="1:11" ht="30.4" hidden="1" customHeight="1" x14ac:dyDescent="0.3">
      <c r="A302" s="80"/>
      <c r="B302" s="81"/>
      <c r="C302" s="81"/>
      <c r="D302" s="34"/>
      <c r="E302" s="25" t="s">
        <v>111</v>
      </c>
      <c r="F302" s="25"/>
      <c r="G302" s="25"/>
      <c r="H302" s="25"/>
      <c r="I302" s="15">
        <v>55000</v>
      </c>
      <c r="J302" s="15"/>
    </row>
    <row r="303" spans="1:11" ht="13.15" hidden="1" customHeight="1" x14ac:dyDescent="0.3">
      <c r="A303" s="80"/>
      <c r="B303" s="81"/>
      <c r="C303" s="81"/>
      <c r="D303" s="34"/>
      <c r="E303" s="34"/>
      <c r="F303" s="34"/>
      <c r="G303" s="34"/>
      <c r="H303" s="34"/>
      <c r="I303" s="15"/>
      <c r="J303" s="15"/>
    </row>
    <row r="304" spans="1:11" ht="26.25" hidden="1" customHeight="1" x14ac:dyDescent="0.3">
      <c r="A304" s="204">
        <v>3719770</v>
      </c>
      <c r="B304" s="205">
        <v>9770</v>
      </c>
      <c r="C304" s="206">
        <v>180</v>
      </c>
      <c r="D304" s="207" t="s">
        <v>252</v>
      </c>
      <c r="E304" s="22"/>
      <c r="F304" s="34"/>
      <c r="G304" s="34"/>
      <c r="H304" s="34"/>
      <c r="I304" s="14">
        <f>I305+I306</f>
        <v>13000000</v>
      </c>
      <c r="J304" s="15"/>
    </row>
    <row r="305" spans="1:11" ht="72.75" hidden="1" customHeight="1" x14ac:dyDescent="0.3">
      <c r="A305" s="203"/>
      <c r="B305" s="49"/>
      <c r="C305" s="49"/>
      <c r="D305" s="22"/>
      <c r="E305" s="213" t="s">
        <v>253</v>
      </c>
      <c r="F305" s="34"/>
      <c r="G305" s="34"/>
      <c r="H305" s="34"/>
      <c r="I305" s="15">
        <v>1000000</v>
      </c>
      <c r="J305" s="15"/>
    </row>
    <row r="306" spans="1:11" ht="88.9" hidden="1" customHeight="1" x14ac:dyDescent="0.3">
      <c r="A306" s="203"/>
      <c r="B306" s="49"/>
      <c r="C306" s="49"/>
      <c r="D306" s="22"/>
      <c r="E306" s="17" t="s">
        <v>261</v>
      </c>
      <c r="F306" s="34"/>
      <c r="G306" s="34"/>
      <c r="H306" s="34"/>
      <c r="I306" s="15">
        <v>12000000</v>
      </c>
      <c r="J306" s="15"/>
    </row>
    <row r="307" spans="1:11" ht="13.15" hidden="1" customHeight="1" x14ac:dyDescent="0.3">
      <c r="A307" s="80"/>
      <c r="B307" s="81"/>
      <c r="C307" s="81"/>
      <c r="D307" s="34"/>
      <c r="E307" s="34"/>
      <c r="F307" s="34"/>
      <c r="G307" s="34"/>
      <c r="H307" s="34"/>
      <c r="I307" s="15"/>
      <c r="J307" s="15"/>
    </row>
    <row r="308" spans="1:11" ht="49.5" customHeight="1" x14ac:dyDescent="0.3">
      <c r="A308" s="129" t="s">
        <v>242</v>
      </c>
      <c r="B308" s="147" t="s">
        <v>243</v>
      </c>
      <c r="C308" s="147" t="s">
        <v>244</v>
      </c>
      <c r="D308" s="202" t="s">
        <v>245</v>
      </c>
      <c r="E308" s="22"/>
      <c r="F308" s="34"/>
      <c r="G308" s="34"/>
      <c r="H308" s="34"/>
      <c r="I308" s="14">
        <f>SUM(I309:I319)</f>
        <v>12999000</v>
      </c>
      <c r="J308" s="15"/>
      <c r="K308" s="118">
        <v>1</v>
      </c>
    </row>
    <row r="309" spans="1:11" ht="93" hidden="1" customHeight="1" x14ac:dyDescent="0.3">
      <c r="A309" s="203"/>
      <c r="B309" s="49"/>
      <c r="C309" s="49"/>
      <c r="D309" s="22"/>
      <c r="E309" s="208" t="s">
        <v>254</v>
      </c>
      <c r="F309" s="34"/>
      <c r="G309" s="34"/>
      <c r="H309" s="34"/>
      <c r="I309" s="15">
        <v>3000000</v>
      </c>
      <c r="J309" s="15"/>
    </row>
    <row r="310" spans="1:11" ht="75" hidden="1" customHeight="1" x14ac:dyDescent="0.3">
      <c r="A310" s="203"/>
      <c r="B310" s="49"/>
      <c r="C310" s="49"/>
      <c r="D310" s="22"/>
      <c r="E310" s="210" t="s">
        <v>260</v>
      </c>
      <c r="F310" s="211"/>
      <c r="G310" s="211"/>
      <c r="H310" s="211"/>
      <c r="I310" s="212">
        <v>300000</v>
      </c>
      <c r="J310" s="15"/>
    </row>
    <row r="311" spans="1:11" ht="94.5" hidden="1" customHeight="1" x14ac:dyDescent="0.3">
      <c r="A311" s="203"/>
      <c r="B311" s="49"/>
      <c r="C311" s="49"/>
      <c r="D311" s="22"/>
      <c r="E311" s="208" t="s">
        <v>269</v>
      </c>
      <c r="F311" s="211"/>
      <c r="G311" s="211"/>
      <c r="H311" s="211"/>
      <c r="I311" s="212">
        <v>2397000</v>
      </c>
      <c r="J311" s="15"/>
    </row>
    <row r="312" spans="1:11" ht="57.75" hidden="1" customHeight="1" x14ac:dyDescent="0.3">
      <c r="A312" s="203"/>
      <c r="B312" s="49"/>
      <c r="C312" s="49"/>
      <c r="D312" s="22"/>
      <c r="E312" s="210" t="s">
        <v>267</v>
      </c>
      <c r="F312" s="211"/>
      <c r="G312" s="211"/>
      <c r="H312" s="211"/>
      <c r="I312" s="212">
        <v>1000000</v>
      </c>
      <c r="J312" s="15"/>
    </row>
    <row r="313" spans="1:11" ht="57.75" hidden="1" customHeight="1" x14ac:dyDescent="0.3">
      <c r="A313" s="203"/>
      <c r="B313" s="49"/>
      <c r="C313" s="49"/>
      <c r="D313" s="22"/>
      <c r="E313" s="215" t="s">
        <v>268</v>
      </c>
      <c r="F313" s="211"/>
      <c r="G313" s="211"/>
      <c r="H313" s="211"/>
      <c r="I313" s="212">
        <v>50000</v>
      </c>
      <c r="J313" s="15"/>
    </row>
    <row r="314" spans="1:11" ht="84.75" hidden="1" customHeight="1" x14ac:dyDescent="0.3">
      <c r="A314" s="203"/>
      <c r="B314" s="49"/>
      <c r="C314" s="49"/>
      <c r="D314" s="22"/>
      <c r="E314" s="217" t="s">
        <v>272</v>
      </c>
      <c r="F314" s="211"/>
      <c r="G314" s="211"/>
      <c r="H314" s="211"/>
      <c r="I314" s="212">
        <v>952000</v>
      </c>
      <c r="J314" s="15"/>
    </row>
    <row r="315" spans="1:11" ht="87.75" hidden="1" customHeight="1" x14ac:dyDescent="0.3">
      <c r="A315" s="203"/>
      <c r="B315" s="49"/>
      <c r="C315" s="49"/>
      <c r="D315" s="22"/>
      <c r="E315" s="217" t="s">
        <v>276</v>
      </c>
      <c r="F315" s="211"/>
      <c r="G315" s="211"/>
      <c r="H315" s="211"/>
      <c r="I315" s="212">
        <v>100000</v>
      </c>
      <c r="J315" s="15"/>
    </row>
    <row r="316" spans="1:11" ht="99.75" customHeight="1" x14ac:dyDescent="0.3">
      <c r="A316" s="203"/>
      <c r="B316" s="49"/>
      <c r="C316" s="49"/>
      <c r="D316" s="22"/>
      <c r="E316" s="218" t="s">
        <v>273</v>
      </c>
      <c r="F316" s="211"/>
      <c r="G316" s="211"/>
      <c r="H316" s="211"/>
      <c r="I316" s="212">
        <v>1900000</v>
      </c>
      <c r="J316" s="15"/>
      <c r="K316" s="118">
        <v>1</v>
      </c>
    </row>
    <row r="317" spans="1:11" ht="99.75" hidden="1" customHeight="1" x14ac:dyDescent="0.3">
      <c r="A317" s="203"/>
      <c r="B317" s="49"/>
      <c r="C317" s="49"/>
      <c r="D317" s="22"/>
      <c r="E317" s="224" t="s">
        <v>314</v>
      </c>
      <c r="F317" s="211"/>
      <c r="G317" s="211"/>
      <c r="H317" s="211"/>
      <c r="I317" s="212">
        <v>1500000</v>
      </c>
      <c r="J317" s="15"/>
    </row>
    <row r="318" spans="1:11" ht="83.25" customHeight="1" x14ac:dyDescent="0.3">
      <c r="A318" s="203"/>
      <c r="B318" s="49"/>
      <c r="C318" s="49"/>
      <c r="D318" s="22"/>
      <c r="E318" s="230" t="s">
        <v>332</v>
      </c>
      <c r="F318" s="211"/>
      <c r="G318" s="211"/>
      <c r="H318" s="211"/>
      <c r="I318" s="212">
        <v>1000000</v>
      </c>
      <c r="J318" s="15"/>
      <c r="K318" s="118">
        <v>1</v>
      </c>
    </row>
    <row r="319" spans="1:11" ht="117.75" hidden="1" customHeight="1" x14ac:dyDescent="0.3">
      <c r="A319" s="203"/>
      <c r="B319" s="49"/>
      <c r="C319" s="49"/>
      <c r="D319" s="22"/>
      <c r="E319" s="216" t="s">
        <v>271</v>
      </c>
      <c r="F319" s="211"/>
      <c r="G319" s="211"/>
      <c r="H319" s="211"/>
      <c r="I319" s="212">
        <v>800000</v>
      </c>
      <c r="J319" s="15"/>
    </row>
    <row r="320" spans="1:11" ht="13.15" customHeight="1" x14ac:dyDescent="0.3">
      <c r="A320" s="80"/>
      <c r="B320" s="81"/>
      <c r="C320" s="81"/>
      <c r="D320" s="34"/>
      <c r="E320" s="34"/>
      <c r="F320" s="34"/>
      <c r="G320" s="34"/>
      <c r="H320" s="34"/>
      <c r="I320" s="15"/>
      <c r="J320" s="15"/>
      <c r="K320" s="118">
        <v>1</v>
      </c>
    </row>
    <row r="321" spans="1:11" ht="18" customHeight="1" x14ac:dyDescent="0.3">
      <c r="A321" s="80"/>
      <c r="B321" s="34"/>
      <c r="C321" s="34"/>
      <c r="D321" s="34"/>
      <c r="E321" s="162" t="s">
        <v>112</v>
      </c>
      <c r="F321" s="162"/>
      <c r="G321" s="162"/>
      <c r="H321" s="162"/>
      <c r="I321" s="14">
        <f>I13+I73+I103+I111+I134+I140+I166+I189+I248+I260+I298+I292</f>
        <v>914921013</v>
      </c>
      <c r="J321" s="14"/>
      <c r="K321" s="118">
        <v>1</v>
      </c>
    </row>
    <row r="322" spans="1:11" ht="22.5" customHeight="1" x14ac:dyDescent="0.3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  <c r="K322" s="118">
        <v>1</v>
      </c>
    </row>
    <row r="323" spans="1:11" ht="21.75" customHeight="1" x14ac:dyDescent="0.3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  <c r="K323" s="118">
        <v>1</v>
      </c>
    </row>
    <row r="324" spans="1:11" s="165" customFormat="1" ht="46.15" customHeight="1" x14ac:dyDescent="0.35">
      <c r="A324" s="231" t="s">
        <v>113</v>
      </c>
      <c r="B324" s="231"/>
      <c r="C324" s="231"/>
      <c r="D324" s="231"/>
      <c r="E324" s="69"/>
      <c r="F324" s="69"/>
      <c r="G324" s="69"/>
      <c r="H324" s="70" t="s">
        <v>114</v>
      </c>
      <c r="I324" s="70"/>
      <c r="J324" s="71"/>
      <c r="K324" s="164">
        <v>1</v>
      </c>
    </row>
    <row r="325" spans="1:11" ht="18.75" hidden="1" x14ac:dyDescent="0.3">
      <c r="A325" s="135"/>
      <c r="B325" s="135"/>
      <c r="C325" s="135"/>
      <c r="D325" s="166"/>
      <c r="E325" s="166"/>
      <c r="F325" s="166"/>
      <c r="G325" s="166"/>
      <c r="H325" s="166"/>
      <c r="I325" s="74"/>
      <c r="J325" s="167"/>
    </row>
    <row r="326" spans="1:11" ht="18.75" hidden="1" x14ac:dyDescent="0.3">
      <c r="A326" s="168" t="s">
        <v>115</v>
      </c>
      <c r="B326" s="168"/>
      <c r="C326" s="135"/>
      <c r="D326" s="166"/>
      <c r="E326" s="169"/>
      <c r="F326" s="169"/>
      <c r="G326" s="169"/>
      <c r="H326" s="169"/>
      <c r="I326" s="75"/>
      <c r="J326" s="170"/>
    </row>
    <row r="327" spans="1:11" ht="18.75" hidden="1" x14ac:dyDescent="0.3">
      <c r="A327" s="135"/>
      <c r="B327" s="135"/>
      <c r="C327" s="135"/>
      <c r="D327" s="166"/>
      <c r="E327" s="169"/>
      <c r="F327" s="169"/>
      <c r="G327" s="169"/>
      <c r="H327" s="169"/>
      <c r="I327" s="75"/>
      <c r="J327" s="170"/>
    </row>
    <row r="328" spans="1:11" ht="18.75" hidden="1" x14ac:dyDescent="0.3">
      <c r="A328" s="135"/>
      <c r="B328" s="135"/>
      <c r="C328" s="135"/>
      <c r="D328" s="166"/>
      <c r="E328" s="169"/>
      <c r="F328" s="169"/>
      <c r="G328" s="169"/>
      <c r="H328" s="169"/>
      <c r="I328" s="75"/>
      <c r="J328" s="170"/>
    </row>
    <row r="329" spans="1:11" ht="23.25" hidden="1" customHeight="1" x14ac:dyDescent="0.3">
      <c r="A329" s="135"/>
      <c r="B329" s="135"/>
      <c r="C329" s="135"/>
      <c r="D329" s="166"/>
      <c r="E329" s="171"/>
      <c r="F329" s="169"/>
      <c r="G329" s="169"/>
      <c r="H329" s="169"/>
      <c r="I329" s="76"/>
      <c r="J329" s="170"/>
    </row>
    <row r="330" spans="1:11" ht="27" hidden="1" customHeight="1" x14ac:dyDescent="0.3">
      <c r="A330" s="135"/>
      <c r="B330" s="135"/>
      <c r="C330" s="135"/>
      <c r="D330" s="166"/>
      <c r="E330" s="169"/>
      <c r="F330" s="169"/>
      <c r="G330" s="169"/>
      <c r="H330" s="169"/>
      <c r="I330" s="77"/>
      <c r="J330" s="170"/>
    </row>
    <row r="331" spans="1:11" ht="18.75" hidden="1" x14ac:dyDescent="0.3">
      <c r="A331" s="135"/>
      <c r="B331" s="135"/>
      <c r="C331" s="135"/>
      <c r="D331" s="166"/>
      <c r="E331" s="169"/>
      <c r="F331" s="169"/>
      <c r="G331" s="169"/>
      <c r="H331" s="169"/>
      <c r="I331" s="78"/>
      <c r="J331" s="170"/>
    </row>
    <row r="332" spans="1:11" ht="18.75" hidden="1" x14ac:dyDescent="0.3">
      <c r="A332" s="135"/>
      <c r="B332" s="135"/>
      <c r="C332" s="135"/>
      <c r="D332" s="166"/>
      <c r="E332" s="169"/>
      <c r="F332" s="169"/>
      <c r="G332" s="169"/>
      <c r="H332" s="169"/>
      <c r="I332" s="79"/>
      <c r="J332" s="170"/>
    </row>
    <row r="333" spans="1:11" ht="18.75" hidden="1" x14ac:dyDescent="0.3">
      <c r="A333" s="135"/>
      <c r="B333" s="135"/>
      <c r="C333" s="135"/>
      <c r="D333" s="166"/>
      <c r="E333" s="169"/>
      <c r="F333" s="169"/>
      <c r="G333" s="169"/>
      <c r="H333" s="169"/>
      <c r="I333" s="78"/>
      <c r="J333" s="170"/>
    </row>
    <row r="334" spans="1:11" ht="18.75" hidden="1" x14ac:dyDescent="0.3">
      <c r="A334" s="135"/>
      <c r="B334" s="135"/>
      <c r="C334" s="135"/>
      <c r="D334" s="135"/>
      <c r="E334" s="172"/>
      <c r="F334" s="172"/>
      <c r="G334" s="172"/>
      <c r="H334" s="172"/>
      <c r="I334" s="73"/>
      <c r="J334" s="173"/>
    </row>
    <row r="335" spans="1:11" ht="18.75" hidden="1" x14ac:dyDescent="0.3">
      <c r="A335" s="135"/>
      <c r="B335" s="135"/>
      <c r="C335" s="135"/>
      <c r="D335" s="135"/>
      <c r="E335" s="172"/>
      <c r="F335" s="172"/>
      <c r="G335" s="172"/>
      <c r="H335" s="172"/>
      <c r="I335" s="73"/>
      <c r="J335" s="173"/>
    </row>
    <row r="336" spans="1:11" ht="18.75" hidden="1" x14ac:dyDescent="0.3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.75" hidden="1" x14ac:dyDescent="0.3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.75" hidden="1" x14ac:dyDescent="0.3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.75" hidden="1" x14ac:dyDescent="0.3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 x14ac:dyDescent="0.3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.75" hidden="1" x14ac:dyDescent="0.3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.75" hidden="1" x14ac:dyDescent="0.3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.75" hidden="1" x14ac:dyDescent="0.3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.75" hidden="1" x14ac:dyDescent="0.3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  <row r="345" spans="1:10" ht="18.75" hidden="1" x14ac:dyDescent="0.3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.75" hidden="1" x14ac:dyDescent="0.3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  <row r="347" spans="1:10" ht="18.75" hidden="1" x14ac:dyDescent="0.3">
      <c r="A347" s="135"/>
      <c r="B347" s="135"/>
      <c r="C347" s="135"/>
      <c r="D347" s="135"/>
      <c r="E347" s="135"/>
      <c r="F347" s="135"/>
      <c r="G347" s="135"/>
      <c r="H347" s="135"/>
      <c r="I347" s="68"/>
      <c r="J347" s="163"/>
    </row>
    <row r="348" spans="1:10" ht="18.75" hidden="1" x14ac:dyDescent="0.3">
      <c r="A348" s="135"/>
      <c r="B348" s="135"/>
      <c r="C348" s="135"/>
      <c r="D348" s="135"/>
      <c r="E348" s="135"/>
      <c r="F348" s="135"/>
      <c r="G348" s="135"/>
      <c r="H348" s="135"/>
      <c r="I348" s="68"/>
      <c r="J348" s="163"/>
    </row>
    <row r="349" spans="1:10" ht="18.75" hidden="1" x14ac:dyDescent="0.3">
      <c r="A349" s="135"/>
      <c r="B349" s="135"/>
      <c r="C349" s="135"/>
      <c r="D349" s="135"/>
      <c r="E349" s="135"/>
      <c r="F349" s="135"/>
      <c r="G349" s="135"/>
      <c r="H349" s="135"/>
      <c r="I349" s="68"/>
      <c r="J349" s="163"/>
    </row>
    <row r="350" spans="1:10" ht="18.75" hidden="1" x14ac:dyDescent="0.3">
      <c r="A350" s="135"/>
      <c r="B350" s="135"/>
      <c r="C350" s="135"/>
      <c r="D350" s="135"/>
      <c r="E350" s="135"/>
      <c r="F350" s="135"/>
      <c r="G350" s="135"/>
      <c r="H350" s="135"/>
      <c r="I350" s="68"/>
      <c r="J350" s="163"/>
    </row>
    <row r="351" spans="1:10" ht="18.75" hidden="1" x14ac:dyDescent="0.3">
      <c r="A351" s="135"/>
      <c r="B351" s="135"/>
      <c r="C351" s="135"/>
      <c r="D351" s="135"/>
      <c r="E351" s="135"/>
      <c r="F351" s="135"/>
      <c r="G351" s="135"/>
      <c r="H351" s="135"/>
      <c r="I351" s="68"/>
      <c r="J351" s="163"/>
    </row>
    <row r="352" spans="1:10" ht="18.75" hidden="1" x14ac:dyDescent="0.3">
      <c r="A352" s="135"/>
      <c r="B352" s="135"/>
      <c r="C352" s="135"/>
      <c r="D352" s="135"/>
      <c r="E352" s="135"/>
      <c r="F352" s="135"/>
      <c r="G352" s="135"/>
      <c r="H352" s="135"/>
      <c r="I352" s="68"/>
      <c r="J352" s="163"/>
    </row>
    <row r="353" spans="1:10" ht="18.75" hidden="1" x14ac:dyDescent="0.3">
      <c r="A353" s="135"/>
      <c r="B353" s="135"/>
      <c r="C353" s="135"/>
      <c r="D353" s="135"/>
      <c r="E353" s="135"/>
      <c r="F353" s="135"/>
      <c r="G353" s="135"/>
      <c r="H353" s="135"/>
      <c r="I353" s="68"/>
      <c r="J353" s="163"/>
    </row>
    <row r="354" spans="1:10" ht="18.75" hidden="1" x14ac:dyDescent="0.3">
      <c r="A354" s="135"/>
      <c r="B354" s="135"/>
      <c r="C354" s="135"/>
      <c r="D354" s="135"/>
      <c r="E354" s="135"/>
      <c r="F354" s="135"/>
      <c r="G354" s="135"/>
      <c r="H354" s="135"/>
      <c r="I354" s="68"/>
      <c r="J354" s="163"/>
    </row>
    <row r="355" spans="1:10" ht="18.75" hidden="1" x14ac:dyDescent="0.3">
      <c r="A355" s="135"/>
      <c r="B355" s="135"/>
      <c r="C355" s="135"/>
      <c r="D355" s="135"/>
      <c r="E355" s="135"/>
      <c r="F355" s="135"/>
      <c r="G355" s="135"/>
      <c r="H355" s="135"/>
      <c r="I355" s="68"/>
      <c r="J355" s="163"/>
    </row>
    <row r="356" spans="1:10" ht="18.75" hidden="1" x14ac:dyDescent="0.3">
      <c r="A356" s="135"/>
      <c r="B356" s="135"/>
      <c r="C356" s="135"/>
      <c r="D356" s="135"/>
      <c r="E356" s="135"/>
      <c r="F356" s="135"/>
      <c r="G356" s="135"/>
      <c r="H356" s="135"/>
      <c r="I356" s="68"/>
      <c r="J356" s="163"/>
    </row>
    <row r="357" spans="1:10" ht="18.75" hidden="1" x14ac:dyDescent="0.3">
      <c r="A357" s="135"/>
      <c r="B357" s="135"/>
      <c r="C357" s="135"/>
      <c r="D357" s="135"/>
      <c r="E357" s="135"/>
      <c r="F357" s="135"/>
      <c r="G357" s="135"/>
      <c r="H357" s="135"/>
      <c r="I357" s="68"/>
      <c r="J357" s="163"/>
    </row>
    <row r="358" spans="1:10" ht="18.75" hidden="1" x14ac:dyDescent="0.3">
      <c r="A358" s="135"/>
      <c r="B358" s="135"/>
      <c r="C358" s="135"/>
      <c r="D358" s="135"/>
      <c r="E358" s="135"/>
      <c r="F358" s="135"/>
      <c r="G358" s="135"/>
      <c r="H358" s="135"/>
      <c r="I358" s="68"/>
      <c r="J358" s="163"/>
    </row>
    <row r="359" spans="1:10" ht="18.75" hidden="1" x14ac:dyDescent="0.3">
      <c r="A359" s="135"/>
      <c r="B359" s="135"/>
      <c r="C359" s="135"/>
      <c r="D359" s="135"/>
      <c r="E359" s="135"/>
      <c r="F359" s="135"/>
      <c r="G359" s="135"/>
      <c r="H359" s="135"/>
      <c r="I359" s="68"/>
      <c r="J359" s="163"/>
    </row>
    <row r="360" spans="1:10" ht="18.75" hidden="1" x14ac:dyDescent="0.3">
      <c r="A360" s="135"/>
      <c r="B360" s="135"/>
      <c r="C360" s="135"/>
      <c r="D360" s="135"/>
      <c r="E360" s="135"/>
      <c r="F360" s="135"/>
      <c r="G360" s="135"/>
      <c r="H360" s="135"/>
      <c r="I360" s="68"/>
      <c r="J360" s="163"/>
    </row>
    <row r="361" spans="1:10" ht="18.75" hidden="1" x14ac:dyDescent="0.3">
      <c r="A361" s="135"/>
      <c r="B361" s="135"/>
      <c r="C361" s="135"/>
      <c r="D361" s="135"/>
      <c r="E361" s="135"/>
      <c r="F361" s="135"/>
      <c r="G361" s="135"/>
      <c r="H361" s="135"/>
      <c r="I361" s="68"/>
      <c r="J361" s="163"/>
    </row>
    <row r="362" spans="1:10" ht="18.75" hidden="1" x14ac:dyDescent="0.3">
      <c r="A362" s="135"/>
      <c r="B362" s="135"/>
      <c r="C362" s="135"/>
      <c r="D362" s="135"/>
      <c r="E362" s="135"/>
      <c r="F362" s="135"/>
      <c r="G362" s="135"/>
      <c r="H362" s="135"/>
      <c r="I362" s="68"/>
      <c r="J362" s="163"/>
    </row>
    <row r="363" spans="1:10" ht="18.75" hidden="1" x14ac:dyDescent="0.3">
      <c r="A363" s="135"/>
      <c r="B363" s="135"/>
      <c r="C363" s="135"/>
      <c r="D363" s="135"/>
      <c r="E363" s="135"/>
      <c r="F363" s="135"/>
      <c r="G363" s="135"/>
      <c r="H363" s="135"/>
      <c r="I363" s="68"/>
      <c r="J363" s="163"/>
    </row>
    <row r="364" spans="1:10" ht="18.75" hidden="1" x14ac:dyDescent="0.3">
      <c r="A364" s="135"/>
      <c r="B364" s="135"/>
      <c r="C364" s="135"/>
      <c r="D364" s="135"/>
      <c r="E364" s="135"/>
      <c r="F364" s="135"/>
      <c r="G364" s="135"/>
      <c r="H364" s="135"/>
      <c r="I364" s="68"/>
      <c r="J364" s="163"/>
    </row>
    <row r="365" spans="1:10" ht="18.75" hidden="1" x14ac:dyDescent="0.3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</row>
    <row r="366" spans="1:10" ht="18.75" hidden="1" x14ac:dyDescent="0.3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</row>
    <row r="367" spans="1:10" ht="18.75" hidden="1" x14ac:dyDescent="0.3">
      <c r="A367" s="135"/>
      <c r="B367" s="135"/>
      <c r="C367" s="135"/>
      <c r="D367" s="135"/>
      <c r="E367" s="135"/>
      <c r="F367" s="135"/>
      <c r="G367" s="135"/>
      <c r="H367" s="135"/>
      <c r="I367" s="68"/>
      <c r="J367" s="163"/>
    </row>
    <row r="368" spans="1:10" ht="18.75" hidden="1" x14ac:dyDescent="0.3">
      <c r="A368" s="135"/>
      <c r="B368" s="135"/>
      <c r="C368" s="135"/>
      <c r="D368" s="135"/>
      <c r="E368" s="135"/>
      <c r="F368" s="135"/>
      <c r="G368" s="135"/>
      <c r="H368" s="135"/>
      <c r="I368" s="68"/>
      <c r="J368" s="163"/>
    </row>
    <row r="369" spans="1:10" ht="18.75" hidden="1" x14ac:dyDescent="0.3">
      <c r="A369" s="135"/>
      <c r="B369" s="135"/>
      <c r="C369" s="135"/>
      <c r="D369" s="135"/>
      <c r="E369" s="135"/>
      <c r="F369" s="135"/>
      <c r="G369" s="135"/>
      <c r="H369" s="135"/>
      <c r="I369" s="68"/>
      <c r="J369" s="163"/>
    </row>
    <row r="370" spans="1:10" ht="18.75" hidden="1" x14ac:dyDescent="0.3">
      <c r="A370" s="135"/>
      <c r="B370" s="135"/>
      <c r="C370" s="135"/>
      <c r="D370" s="135"/>
      <c r="E370" s="135"/>
      <c r="F370" s="135"/>
      <c r="G370" s="135"/>
      <c r="H370" s="135"/>
      <c r="I370" s="68"/>
      <c r="J370" s="163"/>
    </row>
    <row r="371" spans="1:10" ht="18.75" hidden="1" x14ac:dyDescent="0.3">
      <c r="A371" s="135"/>
      <c r="B371" s="135"/>
      <c r="C371" s="135"/>
      <c r="D371" s="135"/>
      <c r="E371" s="135"/>
      <c r="F371" s="135"/>
      <c r="G371" s="135"/>
      <c r="H371" s="135"/>
      <c r="I371" s="68"/>
      <c r="J371" s="163"/>
    </row>
    <row r="372" spans="1:10" ht="18.75" hidden="1" x14ac:dyDescent="0.3">
      <c r="A372" s="135"/>
      <c r="B372" s="135"/>
      <c r="C372" s="135"/>
      <c r="D372" s="135"/>
      <c r="E372" s="135"/>
      <c r="F372" s="135"/>
      <c r="G372" s="135"/>
      <c r="H372" s="135"/>
      <c r="I372" s="68"/>
      <c r="J372" s="163"/>
    </row>
    <row r="373" spans="1:10" ht="18.75" hidden="1" x14ac:dyDescent="0.3">
      <c r="A373" s="135"/>
      <c r="B373" s="135"/>
      <c r="C373" s="135"/>
      <c r="D373" s="135"/>
      <c r="E373" s="135"/>
      <c r="F373" s="135"/>
      <c r="G373" s="135"/>
      <c r="H373" s="135"/>
      <c r="I373" s="68"/>
      <c r="J373" s="163"/>
    </row>
    <row r="374" spans="1:10" ht="18.75" hidden="1" x14ac:dyDescent="0.3">
      <c r="A374" s="135"/>
      <c r="B374" s="135"/>
      <c r="C374" s="135"/>
      <c r="D374" s="135"/>
      <c r="E374" s="135"/>
      <c r="F374" s="135"/>
      <c r="G374" s="135"/>
      <c r="H374" s="135"/>
      <c r="I374" s="68"/>
      <c r="J374" s="163"/>
    </row>
    <row r="375" spans="1:10" ht="18.75" hidden="1" x14ac:dyDescent="0.3">
      <c r="A375" s="135"/>
      <c r="B375" s="135"/>
      <c r="C375" s="135"/>
      <c r="D375" s="135"/>
      <c r="E375" s="135"/>
      <c r="F375" s="135"/>
      <c r="G375" s="135"/>
      <c r="H375" s="135"/>
      <c r="I375" s="68"/>
      <c r="J375" s="163"/>
    </row>
    <row r="376" spans="1:10" ht="18.75" hidden="1" x14ac:dyDescent="0.3">
      <c r="A376" s="135"/>
      <c r="B376" s="135"/>
      <c r="C376" s="135"/>
      <c r="D376" s="135"/>
      <c r="E376" s="135"/>
      <c r="F376" s="135"/>
      <c r="G376" s="135"/>
      <c r="H376" s="135"/>
      <c r="I376" s="68"/>
      <c r="J376" s="163"/>
    </row>
    <row r="377" spans="1:10" ht="18.75" hidden="1" x14ac:dyDescent="0.3">
      <c r="A377" s="135"/>
      <c r="B377" s="135"/>
      <c r="C377" s="135"/>
      <c r="D377" s="135"/>
      <c r="E377" s="135"/>
      <c r="F377" s="135"/>
      <c r="G377" s="135"/>
      <c r="H377" s="135"/>
      <c r="I377" s="68"/>
      <c r="J377" s="163"/>
    </row>
    <row r="378" spans="1:10" ht="18.75" hidden="1" x14ac:dyDescent="0.3">
      <c r="A378" s="135"/>
      <c r="B378" s="135"/>
      <c r="C378" s="135"/>
      <c r="D378" s="135"/>
      <c r="E378" s="135"/>
      <c r="F378" s="135"/>
      <c r="G378" s="135"/>
      <c r="H378" s="135"/>
      <c r="I378" s="68"/>
      <c r="J378" s="163"/>
    </row>
    <row r="379" spans="1:10" ht="18.75" hidden="1" x14ac:dyDescent="0.3">
      <c r="A379" s="135"/>
      <c r="B379" s="135"/>
      <c r="C379" s="135"/>
      <c r="D379" s="135"/>
      <c r="E379" s="135"/>
      <c r="F379" s="135"/>
      <c r="G379" s="135"/>
      <c r="H379" s="135"/>
      <c r="I379" s="68"/>
      <c r="J379" s="163"/>
    </row>
    <row r="380" spans="1:10" ht="18.75" hidden="1" x14ac:dyDescent="0.3">
      <c r="A380" s="135"/>
      <c r="B380" s="135"/>
      <c r="C380" s="135"/>
      <c r="D380" s="135"/>
      <c r="E380" s="135"/>
      <c r="F380" s="135"/>
      <c r="G380" s="135"/>
      <c r="H380" s="135"/>
      <c r="I380" s="68"/>
      <c r="J380" s="163"/>
    </row>
    <row r="381" spans="1:10" ht="18.75" hidden="1" x14ac:dyDescent="0.3">
      <c r="A381" s="135"/>
      <c r="B381" s="135"/>
      <c r="C381" s="135"/>
      <c r="D381" s="135"/>
      <c r="E381" s="135"/>
      <c r="F381" s="135"/>
      <c r="G381" s="135"/>
      <c r="H381" s="135"/>
      <c r="I381" s="68"/>
      <c r="J381" s="163"/>
    </row>
    <row r="382" spans="1:10" ht="18.75" hidden="1" x14ac:dyDescent="0.3">
      <c r="A382" s="135"/>
      <c r="B382" s="135"/>
      <c r="C382" s="135"/>
      <c r="D382" s="135"/>
      <c r="E382" s="135"/>
      <c r="F382" s="135"/>
      <c r="G382" s="135"/>
      <c r="H382" s="135"/>
      <c r="I382" s="68"/>
      <c r="J382" s="163"/>
    </row>
    <row r="383" spans="1:10" ht="18.75" hidden="1" x14ac:dyDescent="0.3">
      <c r="A383" s="135"/>
      <c r="B383" s="135"/>
      <c r="C383" s="135"/>
      <c r="D383" s="135"/>
      <c r="E383" s="135"/>
      <c r="F383" s="135"/>
      <c r="G383" s="135"/>
      <c r="H383" s="135"/>
      <c r="I383" s="68"/>
      <c r="J383" s="163"/>
    </row>
    <row r="384" spans="1:10" ht="18.75" hidden="1" x14ac:dyDescent="0.3">
      <c r="A384" s="135"/>
      <c r="B384" s="135"/>
      <c r="C384" s="135"/>
      <c r="D384" s="135"/>
      <c r="E384" s="135"/>
      <c r="F384" s="135"/>
      <c r="G384" s="135"/>
      <c r="H384" s="135"/>
      <c r="I384" s="68"/>
      <c r="J384" s="163"/>
    </row>
    <row r="385" spans="1:10" ht="18.75" hidden="1" x14ac:dyDescent="0.3">
      <c r="A385" s="135"/>
      <c r="B385" s="135"/>
      <c r="C385" s="135"/>
      <c r="D385" s="135"/>
      <c r="E385" s="135"/>
      <c r="F385" s="135"/>
      <c r="G385" s="135"/>
      <c r="H385" s="135"/>
      <c r="I385" s="68"/>
      <c r="J385" s="163"/>
    </row>
    <row r="386" spans="1:10" ht="18.75" hidden="1" x14ac:dyDescent="0.3">
      <c r="A386" s="135"/>
      <c r="B386" s="135"/>
      <c r="C386" s="135"/>
      <c r="D386" s="135"/>
      <c r="E386" s="135"/>
      <c r="F386" s="135"/>
      <c r="G386" s="135"/>
      <c r="H386" s="135"/>
      <c r="I386" s="68"/>
      <c r="J386" s="163"/>
    </row>
    <row r="387" spans="1:10" ht="18.75" hidden="1" x14ac:dyDescent="0.3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</row>
    <row r="388" spans="1:10" ht="18.75" hidden="1" x14ac:dyDescent="0.3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</row>
    <row r="389" spans="1:10" ht="18.75" hidden="1" x14ac:dyDescent="0.3">
      <c r="A389" s="135"/>
      <c r="B389" s="135"/>
      <c r="C389" s="135"/>
      <c r="D389" s="135"/>
      <c r="E389" s="135"/>
      <c r="F389" s="135"/>
      <c r="G389" s="135"/>
      <c r="H389" s="135"/>
      <c r="I389" s="68"/>
      <c r="J389" s="163"/>
    </row>
    <row r="390" spans="1:10" ht="18.75" hidden="1" x14ac:dyDescent="0.3">
      <c r="A390" s="135"/>
      <c r="B390" s="135"/>
      <c r="C390" s="135"/>
      <c r="D390" s="135"/>
      <c r="E390" s="135"/>
      <c r="F390" s="135"/>
      <c r="G390" s="135"/>
      <c r="H390" s="135"/>
      <c r="I390" s="68"/>
      <c r="J390" s="163"/>
    </row>
    <row r="391" spans="1:10" ht="18.75" hidden="1" x14ac:dyDescent="0.3">
      <c r="A391" s="135"/>
      <c r="B391" s="135"/>
      <c r="C391" s="135"/>
      <c r="D391" s="135"/>
      <c r="E391" s="135"/>
      <c r="F391" s="135"/>
      <c r="G391" s="135"/>
      <c r="H391" s="135"/>
      <c r="I391" s="68"/>
      <c r="J391" s="163"/>
    </row>
    <row r="392" spans="1:10" ht="18.75" hidden="1" x14ac:dyDescent="0.3">
      <c r="A392" s="135"/>
      <c r="B392" s="135"/>
      <c r="C392" s="135"/>
      <c r="D392" s="135"/>
      <c r="E392" s="135"/>
      <c r="F392" s="135"/>
      <c r="G392" s="135"/>
      <c r="H392" s="135"/>
      <c r="I392" s="68"/>
      <c r="J392" s="163"/>
    </row>
    <row r="393" spans="1:10" ht="18.75" hidden="1" x14ac:dyDescent="0.3">
      <c r="A393" s="135"/>
      <c r="B393" s="135"/>
      <c r="C393" s="135"/>
      <c r="D393" s="135"/>
      <c r="E393" s="135"/>
      <c r="F393" s="135"/>
      <c r="G393" s="135"/>
      <c r="H393" s="135"/>
      <c r="I393" s="68"/>
      <c r="J393" s="163"/>
    </row>
    <row r="394" spans="1:10" ht="18.75" hidden="1" x14ac:dyDescent="0.3">
      <c r="A394" s="135"/>
      <c r="B394" s="135"/>
      <c r="C394" s="135"/>
      <c r="D394" s="135"/>
      <c r="E394" s="135"/>
      <c r="F394" s="135"/>
      <c r="G394" s="135"/>
      <c r="H394" s="135"/>
      <c r="I394" s="68"/>
      <c r="J394" s="163"/>
    </row>
    <row r="395" spans="1:10" ht="18.75" hidden="1" x14ac:dyDescent="0.3">
      <c r="A395" s="135"/>
      <c r="B395" s="135"/>
      <c r="C395" s="135"/>
      <c r="D395" s="135"/>
      <c r="E395" s="135"/>
      <c r="F395" s="135"/>
      <c r="G395" s="135"/>
      <c r="H395" s="135"/>
      <c r="I395" s="68"/>
      <c r="J395" s="163"/>
    </row>
    <row r="396" spans="1:10" ht="18.75" hidden="1" x14ac:dyDescent="0.3">
      <c r="A396" s="135"/>
      <c r="B396" s="135"/>
      <c r="C396" s="135"/>
      <c r="D396" s="135"/>
      <c r="E396" s="135"/>
      <c r="F396" s="135"/>
      <c r="G396" s="135"/>
      <c r="H396" s="135"/>
      <c r="I396" s="68"/>
      <c r="J396" s="163"/>
    </row>
    <row r="397" spans="1:10" ht="18.75" hidden="1" x14ac:dyDescent="0.3">
      <c r="A397" s="135"/>
      <c r="B397" s="135"/>
      <c r="C397" s="135"/>
      <c r="D397" s="135"/>
      <c r="E397" s="135"/>
      <c r="F397" s="135"/>
      <c r="G397" s="135"/>
      <c r="H397" s="135"/>
      <c r="I397" s="68"/>
      <c r="J397" s="163"/>
    </row>
    <row r="398" spans="1:10" ht="18.75" hidden="1" x14ac:dyDescent="0.3">
      <c r="A398" s="135"/>
      <c r="B398" s="135"/>
      <c r="C398" s="135"/>
      <c r="D398" s="135"/>
      <c r="E398" s="135"/>
      <c r="F398" s="135"/>
      <c r="G398" s="135"/>
      <c r="H398" s="135"/>
      <c r="I398" s="68"/>
      <c r="J398" s="163"/>
    </row>
    <row r="399" spans="1:10" ht="18.75" hidden="1" x14ac:dyDescent="0.3">
      <c r="A399" s="135"/>
      <c r="B399" s="135"/>
      <c r="C399" s="135"/>
      <c r="D399" s="135"/>
      <c r="E399" s="135"/>
      <c r="F399" s="135"/>
      <c r="G399" s="135"/>
      <c r="H399" s="135"/>
      <c r="I399" s="68"/>
      <c r="J399" s="163"/>
    </row>
    <row r="400" spans="1:10" ht="18.75" hidden="1" x14ac:dyDescent="0.3">
      <c r="A400" s="135"/>
      <c r="B400" s="135"/>
      <c r="C400" s="135"/>
      <c r="D400" s="135"/>
      <c r="E400" s="135"/>
      <c r="F400" s="135"/>
      <c r="G400" s="135"/>
      <c r="H400" s="135"/>
      <c r="I400" s="68"/>
      <c r="J400" s="163"/>
    </row>
    <row r="401" spans="1:10" ht="18.75" hidden="1" x14ac:dyDescent="0.3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 x14ac:dyDescent="0.3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 x14ac:dyDescent="0.3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 x14ac:dyDescent="0.3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 x14ac:dyDescent="0.3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 x14ac:dyDescent="0.3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 x14ac:dyDescent="0.3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 x14ac:dyDescent="0.3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 x14ac:dyDescent="0.3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 x14ac:dyDescent="0.3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 x14ac:dyDescent="0.3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 x14ac:dyDescent="0.3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 x14ac:dyDescent="0.3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</sheetData>
  <autoFilter ref="K1:K413">
    <filterColumn colId="0">
      <customFilters>
        <customFilter operator="notEqual" val=" "/>
      </customFilters>
    </filterColumn>
  </autoFilter>
  <mergeCells count="9">
    <mergeCell ref="A324:D324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3" orientation="portrait" r:id="rId1"/>
  <headerFooter>
    <oddFooter>&amp;C&amp;P</oddFooter>
  </headerFooter>
  <rowBreaks count="2" manualBreakCount="2">
    <brk id="203" max="9" man="1"/>
    <brk id="3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2023-07-26T12:06:03Z</dcterms:modified>
</cp:coreProperties>
</file>