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Цвяк_В_М\Desktop\ІП-2023 (нова редакція)\"/>
    </mc:Choice>
  </mc:AlternateContent>
  <bookViews>
    <workbookView xWindow="420" yWindow="285" windowWidth="18525" windowHeight="11565" tabRatio="904"/>
  </bookViews>
  <sheets>
    <sheet name="21" sheetId="30" r:id="rId1"/>
    <sheet name="22" sheetId="35" r:id="rId2"/>
    <sheet name="23" sheetId="44" r:id="rId3"/>
    <sheet name="24" sheetId="41" r:id="rId4"/>
    <sheet name="25" sheetId="42" r:id="rId5"/>
    <sheet name="26" sheetId="6" r:id="rId6"/>
  </sheets>
  <definedNames>
    <definedName name="_xlnm.Print_Titles" localSheetId="0">'21'!$6:$6</definedName>
    <definedName name="_xlnm.Print_Titles" localSheetId="2">'23'!$5:$7</definedName>
    <definedName name="_xlnm.Print_Titles" localSheetId="3">'24'!$6:$6</definedName>
    <definedName name="_xlnm.Print_Titles" localSheetId="4">'25'!$9:$9</definedName>
    <definedName name="_xlnm.Print_Area" localSheetId="1">'22'!$A$1:$E$26</definedName>
    <definedName name="_xlnm.Print_Area" localSheetId="2">'23'!$A$1:$G$91</definedName>
    <definedName name="_xlnm.Print_Area" localSheetId="5">'26'!$A$1:$J$46</definedName>
  </definedNames>
  <calcPr calcId="152511"/>
</workbook>
</file>

<file path=xl/calcChain.xml><?xml version="1.0" encoding="utf-8"?>
<calcChain xmlns="http://schemas.openxmlformats.org/spreadsheetml/2006/main">
  <c r="C13" i="6" l="1"/>
  <c r="C27" i="6"/>
  <c r="C18" i="6"/>
  <c r="C17" i="6"/>
  <c r="C24" i="6"/>
  <c r="G9" i="44"/>
  <c r="F67" i="44"/>
  <c r="E67" i="44"/>
  <c r="D67" i="44"/>
  <c r="F55" i="44"/>
  <c r="E55" i="44"/>
  <c r="D55" i="44"/>
  <c r="F52" i="44"/>
  <c r="E52" i="44"/>
  <c r="D52" i="44"/>
  <c r="F46" i="44"/>
  <c r="E46" i="44"/>
  <c r="D46" i="44"/>
  <c r="F43" i="44"/>
  <c r="E43" i="44"/>
  <c r="D43" i="44"/>
  <c r="E37" i="44"/>
  <c r="D37" i="44"/>
  <c r="F34" i="44"/>
  <c r="E34" i="44"/>
  <c r="D34" i="44"/>
  <c r="F13" i="44"/>
  <c r="E13" i="44"/>
  <c r="D13" i="44"/>
  <c r="F9" i="44"/>
  <c r="F10" i="44" s="1"/>
  <c r="F8" i="44"/>
  <c r="E8" i="44"/>
  <c r="D8" i="44"/>
  <c r="D10" i="44" s="1"/>
  <c r="H69" i="41" l="1"/>
  <c r="H68" i="41"/>
  <c r="H67" i="41"/>
  <c r="H66" i="41"/>
  <c r="H65" i="41"/>
  <c r="H64" i="41"/>
  <c r="H63" i="41"/>
  <c r="H62" i="41"/>
  <c r="H61" i="41"/>
  <c r="H60" i="41"/>
  <c r="H59" i="41"/>
  <c r="H58" i="41"/>
  <c r="H57" i="41"/>
  <c r="H56" i="41"/>
  <c r="H55" i="41"/>
  <c r="H54" i="41"/>
  <c r="H53" i="41"/>
  <c r="H52" i="41"/>
  <c r="H51" i="41"/>
  <c r="H50" i="41"/>
  <c r="H49" i="41"/>
  <c r="H48" i="41"/>
  <c r="H47" i="41"/>
  <c r="H46" i="41"/>
  <c r="H44" i="41"/>
  <c r="H43" i="41"/>
  <c r="H42" i="41"/>
  <c r="H41" i="41"/>
  <c r="H40" i="41"/>
  <c r="H39" i="41"/>
  <c r="H38" i="41"/>
  <c r="H37" i="41"/>
  <c r="H36" i="41"/>
  <c r="H35" i="41"/>
  <c r="H34" i="41"/>
  <c r="H33" i="41"/>
  <c r="H32" i="41"/>
  <c r="H31" i="41"/>
  <c r="H30" i="41"/>
  <c r="H28" i="41"/>
  <c r="H27" i="41"/>
  <c r="H26" i="41"/>
  <c r="H25" i="41"/>
  <c r="H24" i="41"/>
  <c r="H23" i="41"/>
  <c r="H22" i="41"/>
  <c r="H21" i="41"/>
  <c r="H20" i="41"/>
  <c r="H19" i="41"/>
  <c r="H17" i="41"/>
  <c r="H16" i="41"/>
  <c r="H15" i="41"/>
  <c r="H14" i="41"/>
  <c r="H13" i="41"/>
  <c r="H12" i="41"/>
  <c r="H11" i="41"/>
  <c r="H10" i="41"/>
  <c r="H9" i="41"/>
  <c r="H7" i="41"/>
  <c r="G67" i="44" l="1"/>
  <c r="G55" i="44"/>
  <c r="G52" i="44"/>
  <c r="G46" i="44"/>
  <c r="G43" i="44"/>
  <c r="G34" i="44"/>
  <c r="G13" i="44"/>
  <c r="G10" i="44" l="1"/>
</calcChain>
</file>

<file path=xl/sharedStrings.xml><?xml version="1.0" encoding="utf-8"?>
<sst xmlns="http://schemas.openxmlformats.org/spreadsheetml/2006/main" count="582" uniqueCount="251">
  <si>
    <t>Автомобілі для перевезення вантажів та пасажирів</t>
  </si>
  <si>
    <t>Загальна кількість колісної техніки</t>
  </si>
  <si>
    <t>з них підлягає списанню</t>
  </si>
  <si>
    <t>Бурильно-кранові машини</t>
  </si>
  <si>
    <t>Автомобілі з кузовами типів фургон, пікап</t>
  </si>
  <si>
    <t>Легкові автомобілі</t>
  </si>
  <si>
    <t>Трактори і механізми, виконані на їх базі</t>
  </si>
  <si>
    <t>Спеціальні легкові автомобілі</t>
  </si>
  <si>
    <t>Спеціальні автомобілі, виконані на шасі вантажівок</t>
  </si>
  <si>
    <t>Залишкова вартість, тис. грн</t>
  </si>
  <si>
    <t>марка</t>
  </si>
  <si>
    <t>призначення (тип)</t>
  </si>
  <si>
    <t>витрати пального*, л/100 км</t>
  </si>
  <si>
    <t>Марка колісної техніки</t>
  </si>
  <si>
    <t>Нормативний строк експлуатації, років</t>
  </si>
  <si>
    <t>* Для спеціальних машин та механізмів, виконаних на колісних шасі, додатково враховувати витрати пального для роботи механізму (л/мотогодину).</t>
  </si>
  <si>
    <t>Витрати на технічне обслуговування та ремонт, тис. грн</t>
  </si>
  <si>
    <t>орієнтовна вартість, тис. грн</t>
  </si>
  <si>
    <t>витрати на технічне обслуговування та ремонт, тис. грн</t>
  </si>
  <si>
    <t>зменшення затрат на закупівлю автомобільних шин за рахунок збільшення їх норми пробігу</t>
  </si>
  <si>
    <r>
      <t>Строк окупності, років</t>
    </r>
    <r>
      <rPr>
        <b/>
        <sz val="10"/>
        <rFont val="Arial"/>
        <family val="2"/>
        <charset val="204"/>
      </rPr>
      <t/>
    </r>
  </si>
  <si>
    <t>Марка колісної техніки, що підлягає заміні</t>
  </si>
  <si>
    <t>Марка колісної техніки, що пропонується на заміну</t>
  </si>
  <si>
    <t>загальний очікуваний економічний ефект від заміни колісної техніки</t>
  </si>
  <si>
    <t>тис. грн</t>
  </si>
  <si>
    <t>усього на рік</t>
  </si>
  <si>
    <t>2.3</t>
  </si>
  <si>
    <t>5</t>
  </si>
  <si>
    <t>для серверів</t>
  </si>
  <si>
    <t>для робочих станцій</t>
  </si>
  <si>
    <t>інше</t>
  </si>
  <si>
    <t>3.3</t>
  </si>
  <si>
    <t>інші засоби інформатизації</t>
  </si>
  <si>
    <t>Автомобільні електромеханічні майстерні</t>
  </si>
  <si>
    <t xml:space="preserve">Автомобілі (вахтові) для перевезення бригад робітників </t>
  </si>
  <si>
    <t xml:space="preserve">Автовежі телескопічні та підіймачі </t>
  </si>
  <si>
    <t>Електролабораторії</t>
  </si>
  <si>
    <t>Вантажні автомобілі</t>
  </si>
  <si>
    <t>Причепи, напівпричепи</t>
  </si>
  <si>
    <t>Автомайстерні</t>
  </si>
  <si>
    <t>Автонавантажувачі</t>
  </si>
  <si>
    <t>№ з/п</t>
  </si>
  <si>
    <t>%</t>
  </si>
  <si>
    <t>Складові цільової програми</t>
  </si>
  <si>
    <t>Одиниця виміру</t>
  </si>
  <si>
    <t>Джерело фінансування</t>
  </si>
  <si>
    <t>Назва показника</t>
  </si>
  <si>
    <t>з них підлягають списанню</t>
  </si>
  <si>
    <t>шт.</t>
  </si>
  <si>
    <t>білінгових систем</t>
  </si>
  <si>
    <t>Найменування об'єктів</t>
  </si>
  <si>
    <t>Пропозиції щодо подальшого використання</t>
  </si>
  <si>
    <t>(прогнозний період)</t>
  </si>
  <si>
    <t>(прогнозний період+1)</t>
  </si>
  <si>
    <t>(прогнозний період+2)</t>
  </si>
  <si>
    <t>(прогнозний період+3)</t>
  </si>
  <si>
    <t>(прогнозний період+4)</t>
  </si>
  <si>
    <t>1.1</t>
  </si>
  <si>
    <t>1.2</t>
  </si>
  <si>
    <t>2.1</t>
  </si>
  <si>
    <t>2.2</t>
  </si>
  <si>
    <t>3.1</t>
  </si>
  <si>
    <t>3.2</t>
  </si>
  <si>
    <t>2</t>
  </si>
  <si>
    <t>3</t>
  </si>
  <si>
    <t>Призначення (тип)</t>
  </si>
  <si>
    <t>Рік випуску</t>
  </si>
  <si>
    <t>Пропонується для заміни</t>
  </si>
  <si>
    <t>за місяць</t>
  </si>
  <si>
    <t>щорічні</t>
  </si>
  <si>
    <t>Витрати пального*, л/100 км</t>
  </si>
  <si>
    <t>Підстава для списання/
заміни</t>
  </si>
  <si>
    <t>Автокрани</t>
  </si>
  <si>
    <t>Автобурові машини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</si>
  <si>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</si>
  <si>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</si>
  <si>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</si>
  <si>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</si>
  <si>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</si>
  <si>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</si>
  <si>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</si>
  <si>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</si>
  <si>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</si>
  <si>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</si>
  <si>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</si>
  <si>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</si>
  <si>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</si>
  <si>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</si>
  <si>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</si>
  <si>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</si>
  <si>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Усього</t>
  </si>
  <si>
    <t>Початок робіт (рік, місяць)</t>
  </si>
  <si>
    <t>(підпис)</t>
  </si>
  <si>
    <t>Характер робіт (нове будівництво, реконструкція, модернізація)</t>
  </si>
  <si>
    <t>Показник на кінець року</t>
  </si>
  <si>
    <t>економії витрат на паливно-мастильні матеріали</t>
  </si>
  <si>
    <t>зменшення інших витрат</t>
  </si>
  <si>
    <t>* Зазначити відповідний рік.</t>
  </si>
  <si>
    <t>Комп'ютери до (базовий період-4)* року випуску</t>
  </si>
  <si>
    <t>Комп'ютери (базовий період-3)* року випуску</t>
  </si>
  <si>
    <t>Комп'ютери (базовий період-2)* року випуску</t>
  </si>
  <si>
    <t>Комп'ютери (базовий період-1)* року випуску</t>
  </si>
  <si>
    <t>Комп'ютери (базовий період)* року випуску</t>
  </si>
  <si>
    <t>Група за роком випуску</t>
  </si>
  <si>
    <t>1.19</t>
  </si>
  <si>
    <t>Інші види колісної техніки (розшифрувати)</t>
  </si>
  <si>
    <t>закупівля  та модернізація робочих станцій</t>
  </si>
  <si>
    <t>закупівля  та модернізація серверів</t>
  </si>
  <si>
    <t>закупівля  та модернізація активного обладнання комп'ютерних мереж</t>
  </si>
  <si>
    <t>побудова та модернізація структурованих кабельних мереж</t>
  </si>
  <si>
    <t xml:space="preserve">офісного </t>
  </si>
  <si>
    <t>захисту інформації</t>
  </si>
  <si>
    <t>геоінформаційних систем</t>
  </si>
  <si>
    <t>систем електронного документообігу</t>
  </si>
  <si>
    <t>3.4</t>
  </si>
  <si>
    <t>3.5</t>
  </si>
  <si>
    <t>3.6</t>
  </si>
  <si>
    <t>Впровадження та модернізація контакт-центрів</t>
  </si>
  <si>
    <t>3.7</t>
  </si>
  <si>
    <t>3.8</t>
  </si>
  <si>
    <t>інформаційних систем управління виробництвом</t>
  </si>
  <si>
    <t>систем керування взаємовідносинами зі споживачами</t>
  </si>
  <si>
    <t>Кількість, шт.</t>
  </si>
  <si>
    <t>Автобуси категорій М3 та М2 ("мікроавтобуси")</t>
  </si>
  <si>
    <t>Вартість нової одиниці колісної техніки, що пропонується на заміну,
тис. грн (без ПДВ)</t>
  </si>
  <si>
    <t>Очікуваний річний економічний ефект (тис. грн без ПДВ) від:</t>
  </si>
  <si>
    <t>__________</t>
  </si>
  <si>
    <t>(посадова особа ліцензіата)</t>
  </si>
  <si>
    <t>(прізвище, ім’я, по батькові)</t>
  </si>
  <si>
    <t>(посада відповідального виконавця)</t>
  </si>
  <si>
    <t>-</t>
  </si>
  <si>
    <t>Узагальнений порівняльний аналіз змін технічного стану колісних транспортних засобів, спеціальних машин та механізмів, виконаних на колісних шасі *</t>
  </si>
  <si>
    <t>Аналіз колісної техніки станом на початок прогнозного періоду</t>
  </si>
  <si>
    <t>Належність (структурний підрозділ)</t>
  </si>
  <si>
    <t>Розрахунок економічної ефективності закупівлі колісної техніки на прогнозний період</t>
  </si>
  <si>
    <t>Впровадження та розвиток інформаційних технологій</t>
  </si>
  <si>
    <t>Додаток 25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</si>
  <si>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>Додаток 21                                                                    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</si>
  <si>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>Додаток 22 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</si>
  <si>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>Додаток 23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</si>
  <si>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>Додаток 24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</si>
  <si>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>Додаток 26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</si>
  <si>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>Перелік комп'ютерної техніки на початок планованого періоду</t>
  </si>
  <si>
    <t>у т. ч. на базі тракторів</t>
  </si>
  <si>
    <t>у т. ч. для оперативних виїзних бригад (ОВБ)</t>
  </si>
  <si>
    <t>9 = 5 + 6 + 7 + 8</t>
  </si>
  <si>
    <t>10 = 4/9</t>
  </si>
  <si>
    <t>Закупівля нових та модернізація наявних апаратних засобів інформатизації, у т. ч.:</t>
  </si>
  <si>
    <t>Закупівля системного програмного забезпечення, у т. ч.:</t>
  </si>
  <si>
    <t>Закупівля та модернізація прикладного програмного забезпечення, у т. ч.:</t>
  </si>
  <si>
    <t>Усього на роки (прогнозний період) – (прогнозний період+4)</t>
  </si>
  <si>
    <t>У т. ч. по роках:</t>
  </si>
  <si>
    <t>Начальник ВТВ</t>
  </si>
  <si>
    <t>* у тому числі орендованої на довгостроковий період (більше року).</t>
  </si>
  <si>
    <t>** зазначити відповідний рік.</t>
  </si>
  <si>
    <t xml:space="preserve">Директор </t>
  </si>
  <si>
    <t>Головний бухгалтер</t>
  </si>
  <si>
    <t>Шпур Т.І.</t>
  </si>
  <si>
    <t>Цвяк В.М.</t>
  </si>
  <si>
    <t>Директор</t>
  </si>
  <si>
    <t>Т.І. Шпур</t>
  </si>
  <si>
    <t>В.М. Цвяк</t>
  </si>
  <si>
    <t>Гуменюк В.М.</t>
  </si>
  <si>
    <t>В.М. Гуменюк</t>
  </si>
  <si>
    <t>SUBARU</t>
  </si>
  <si>
    <t>Ваз-21093</t>
  </si>
  <si>
    <t>Ваз-217030</t>
  </si>
  <si>
    <t>Ваз-21211</t>
  </si>
  <si>
    <t>УАЗ-469</t>
  </si>
  <si>
    <t>ІЖ-27175</t>
  </si>
  <si>
    <t>Газ-2705</t>
  </si>
  <si>
    <t>Газ-33023</t>
  </si>
  <si>
    <t>Газ-2217</t>
  </si>
  <si>
    <t>УАЗ-3309</t>
  </si>
  <si>
    <t>ЛЕК-45277</t>
  </si>
  <si>
    <t>Газ-5312</t>
  </si>
  <si>
    <t>Газ-66</t>
  </si>
  <si>
    <t>Зіл-133 ГЯ</t>
  </si>
  <si>
    <t>Маз-53362</t>
  </si>
  <si>
    <t>ЕО-4321</t>
  </si>
  <si>
    <t>МТЗ-82</t>
  </si>
  <si>
    <t>Борекс-2629</t>
  </si>
  <si>
    <t>ЕО-2621</t>
  </si>
  <si>
    <t>Т-16</t>
  </si>
  <si>
    <t>Т-25</t>
  </si>
  <si>
    <t>ДТ-75</t>
  </si>
  <si>
    <t>Е-652</t>
  </si>
  <si>
    <r>
      <t xml:space="preserve">САК </t>
    </r>
    <r>
      <rPr>
        <sz val="10"/>
        <rFont val="Times New Roman"/>
        <family val="1"/>
        <charset val="204"/>
      </rPr>
      <t xml:space="preserve">АДБ </t>
    </r>
    <r>
      <rPr>
        <sz val="8"/>
        <rFont val="Times New Roman"/>
        <family val="1"/>
        <charset val="204"/>
      </rPr>
      <t>(цех НОСК)</t>
    </r>
  </si>
  <si>
    <r>
      <t xml:space="preserve">САК АДБ </t>
    </r>
    <r>
      <rPr>
        <sz val="8"/>
        <rFont val="Times New Roman"/>
        <family val="1"/>
        <charset val="204"/>
      </rPr>
      <t>(цех ВКМ)</t>
    </r>
  </si>
  <si>
    <r>
      <t xml:space="preserve">САК АДД </t>
    </r>
    <r>
      <rPr>
        <sz val="8"/>
        <rFont val="Times New Roman"/>
        <family val="1"/>
        <charset val="204"/>
      </rPr>
      <t>(цех ВКМ)</t>
    </r>
  </si>
  <si>
    <r>
      <t xml:space="preserve">САК АДД </t>
    </r>
    <r>
      <rPr>
        <sz val="8"/>
        <rFont val="Times New Roman"/>
        <family val="1"/>
        <charset val="204"/>
      </rPr>
      <t>(ВзОЗО)</t>
    </r>
  </si>
  <si>
    <r>
      <t xml:space="preserve">САК </t>
    </r>
    <r>
      <rPr>
        <sz val="10"/>
        <rFont val="Times New Roman"/>
        <family val="1"/>
        <charset val="204"/>
      </rPr>
      <t>АДД</t>
    </r>
    <r>
      <rPr>
        <sz val="11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(цех НОСВ)</t>
    </r>
  </si>
  <si>
    <t>ПКСД 3,5 У1</t>
  </si>
  <si>
    <t>Лада 21906-110-40</t>
  </si>
  <si>
    <t>Каналопромивочна машина</t>
  </si>
  <si>
    <t>CITROEN JUMPI</t>
  </si>
  <si>
    <t xml:space="preserve">Газ-2705                    </t>
  </si>
  <si>
    <t xml:space="preserve">Газ-33023                  </t>
  </si>
  <si>
    <t xml:space="preserve">Газ-5312                    </t>
  </si>
  <si>
    <t xml:space="preserve">Газ-66                        </t>
  </si>
  <si>
    <t xml:space="preserve">Зіл-ММЗ4502           </t>
  </si>
  <si>
    <t xml:space="preserve">Зіл-130                      </t>
  </si>
  <si>
    <t xml:space="preserve">Зіл-431412                </t>
  </si>
  <si>
    <t xml:space="preserve">Маз-5549                  </t>
  </si>
  <si>
    <t xml:space="preserve">ISUZU                      </t>
  </si>
  <si>
    <t xml:space="preserve">Газ 27527-388          </t>
  </si>
  <si>
    <t xml:space="preserve">Маз 5340 В2            </t>
  </si>
  <si>
    <t>Легковий</t>
  </si>
  <si>
    <t>Вантажний</t>
  </si>
  <si>
    <t>Спеціальний</t>
  </si>
  <si>
    <t>Пасажирський</t>
  </si>
  <si>
    <t>Вантаж./пасаж.</t>
  </si>
  <si>
    <t>Мікроавтобус</t>
  </si>
  <si>
    <t>Екскаватор</t>
  </si>
  <si>
    <t>Трактор</t>
  </si>
  <si>
    <t>Бульдозер</t>
  </si>
  <si>
    <t>Звар. агрегат</t>
  </si>
  <si>
    <t>Компресор</t>
  </si>
  <si>
    <t>0.4</t>
  </si>
  <si>
    <t>Інше (забезпечення оперативного управління процесами в АДС підприємства)</t>
  </si>
  <si>
    <t xml:space="preserve">      В.М. Гуменюк</t>
  </si>
  <si>
    <t>40,7 (0,25)</t>
  </si>
  <si>
    <t>35 (7,6)</t>
  </si>
  <si>
    <t>38,5 (0,8)</t>
  </si>
  <si>
    <t>45,1 (4,0)</t>
  </si>
  <si>
    <t>35,5 (7,2)</t>
  </si>
  <si>
    <t>32,23 (0,25)</t>
  </si>
  <si>
    <t>18,7 (9,0)</t>
  </si>
  <si>
    <t>29,5 (6,0)</t>
  </si>
  <si>
    <t>31,3 (7,2)</t>
  </si>
  <si>
    <r>
      <t xml:space="preserve">Перелік об'єктів незавершеного будівництва, модернізації та реконструкції </t>
    </r>
    <r>
      <rPr>
        <b/>
        <sz val="18"/>
        <rFont val="Times New Roman"/>
        <family val="1"/>
        <charset val="204"/>
      </rPr>
      <t>*</t>
    </r>
  </si>
  <si>
    <r>
      <t xml:space="preserve">Строк окупності, всього </t>
    </r>
    <r>
      <rPr>
        <b/>
        <sz val="11"/>
        <rFont val="Times New Roman"/>
        <family val="1"/>
        <charset val="204"/>
      </rPr>
      <t>по заходу</t>
    </r>
    <r>
      <rPr>
        <sz val="11"/>
        <rFont val="Times New Roman"/>
        <family val="1"/>
        <charset val="204"/>
      </rPr>
      <t>, років</t>
    </r>
  </si>
  <si>
    <r>
      <t>Строк окупності, всього</t>
    </r>
    <r>
      <rPr>
        <b/>
        <sz val="11"/>
        <rFont val="Times New Roman"/>
        <family val="1"/>
        <charset val="204"/>
      </rPr>
      <t xml:space="preserve"> по заходу</t>
    </r>
    <r>
      <rPr>
        <sz val="11"/>
        <rFont val="Times New Roman"/>
        <family val="1"/>
        <charset val="204"/>
      </rPr>
      <t>, місяців</t>
    </r>
  </si>
  <si>
    <t>зменшення витрат на паливно-мастильні матеріали</t>
  </si>
  <si>
    <t>Затверджена кошторисна вартість,
тис. грн
(з ПДВ)</t>
  </si>
  <si>
    <t>Обсяг здійсненого фінансування з початку виконання робіт на дату початку базового періоду, тис. грн (з ПДВ)</t>
  </si>
  <si>
    <t>Обсяг фінансування, передбачений інвестиційною програмою на базовий період,
тис. грн (з ПДВ)</t>
  </si>
  <si>
    <t>Вартість виконаних робіт (згідно з актами) з початку виконання робіт на дату початку базового періоду,
тис. грн (з ПДВ)</t>
  </si>
  <si>
    <t>Обсяг незавершеного будівництва станом на дату початку базового періоду,
тис. грн (з ПДВ)</t>
  </si>
  <si>
    <t>Залишок кошторисної вартості на дату початку базового періоду,
тис. грн (з ПДВ)</t>
  </si>
  <si>
    <t>Обсяг фінансування, передбачений інвестиційною програмою на прогнозний період,
тис. грн (з ПДВ)</t>
  </si>
  <si>
    <t>Управління МіТ</t>
  </si>
  <si>
    <t>RENAULT DOKKER</t>
  </si>
  <si>
    <t>CITROEN JUMPER</t>
  </si>
  <si>
    <t>Причип "Прагматек"</t>
  </si>
  <si>
    <t>JCB-3CX</t>
  </si>
  <si>
    <t>ISUZU D-Max</t>
  </si>
  <si>
    <t>(базовий період-2020)**</t>
  </si>
  <si>
    <t>(2023)** з урахуванням обсягів запланованих робіт</t>
  </si>
  <si>
    <t>(базовий період 2022)**</t>
  </si>
  <si>
    <t>(базовий період-2021)**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</si>
</sst>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E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177">
    <xf numFmtId="0" fontId="0" fillId="0" borderId="0" xfId="0"/>
    <xf numFmtId="0" fontId="5" fillId="0" borderId="0" xfId="1" applyFont="1"/>
    <xf numFmtId="0" fontId="12" fillId="0" borderId="0" xfId="1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0" fillId="0" borderId="0" xfId="1" applyFont="1" applyAlignment="1"/>
    <xf numFmtId="0" fontId="10" fillId="0" borderId="0" xfId="1" applyFont="1" applyAlignment="1">
      <alignment horizontal="left" indent="4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Fill="1" applyProtection="1"/>
    <xf numFmtId="4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/>
    <xf numFmtId="0" fontId="0" fillId="0" borderId="0" xfId="1" applyFont="1" applyFill="1"/>
    <xf numFmtId="0" fontId="6" fillId="0" borderId="0" xfId="1" applyFont="1" applyFill="1"/>
    <xf numFmtId="0" fontId="15" fillId="0" borderId="0" xfId="2" applyFont="1" applyFill="1" applyBorder="1" applyAlignment="1" applyProtection="1">
      <alignment horizontal="left"/>
      <protection hidden="1"/>
    </xf>
    <xf numFmtId="0" fontId="6" fillId="0" borderId="0" xfId="1" applyFont="1" applyFill="1" applyAlignment="1">
      <alignment horizontal="center"/>
    </xf>
    <xf numFmtId="0" fontId="14" fillId="0" borderId="0" xfId="2" applyFont="1" applyFill="1" applyProtection="1">
      <protection hidden="1"/>
    </xf>
    <xf numFmtId="0" fontId="6" fillId="0" borderId="0" xfId="2" applyFont="1" applyFill="1" applyProtection="1">
      <protection hidden="1"/>
    </xf>
    <xf numFmtId="0" fontId="6" fillId="0" borderId="0" xfId="2" applyFont="1" applyFill="1" applyAlignment="1" applyProtection="1">
      <alignment horizontal="left" indent="3"/>
      <protection hidden="1"/>
    </xf>
    <xf numFmtId="0" fontId="14" fillId="0" borderId="1" xfId="1" applyFont="1" applyFill="1" applyBorder="1" applyProtection="1"/>
    <xf numFmtId="3" fontId="14" fillId="0" borderId="0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top" wrapText="1"/>
    </xf>
    <xf numFmtId="49" fontId="14" fillId="0" borderId="1" xfId="1" applyNumberFormat="1" applyFont="1" applyFill="1" applyBorder="1" applyAlignment="1">
      <alignment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/>
    <xf numFmtId="0" fontId="13" fillId="0" borderId="0" xfId="1" applyFont="1" applyFill="1" applyAlignment="1">
      <alignment horizontal="right"/>
    </xf>
    <xf numFmtId="164" fontId="14" fillId="0" borderId="1" xfId="1" applyNumberFormat="1" applyFont="1" applyFill="1" applyBorder="1" applyAlignment="1">
      <alignment horizontal="center" vertical="center"/>
    </xf>
    <xf numFmtId="10" fontId="14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>
      <alignment horizontal="center" vertical="center" textRotation="90" wrapText="1"/>
    </xf>
    <xf numFmtId="0" fontId="15" fillId="0" borderId="0" xfId="1" applyFont="1" applyFill="1" applyBorder="1" applyAlignment="1">
      <alignment horizontal="center" wrapText="1"/>
    </xf>
    <xf numFmtId="10" fontId="14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/>
    <xf numFmtId="0" fontId="6" fillId="0" borderId="0" xfId="1" applyFont="1" applyProtection="1"/>
    <xf numFmtId="0" fontId="13" fillId="0" borderId="0" xfId="1" applyFont="1" applyFill="1" applyAlignment="1">
      <alignment horizontal="left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horizontal="left"/>
    </xf>
    <xf numFmtId="0" fontId="6" fillId="0" borderId="0" xfId="2" applyFont="1" applyFill="1" applyAlignment="1" applyProtection="1">
      <protection hidden="1"/>
    </xf>
    <xf numFmtId="0" fontId="17" fillId="0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left" wrapText="1"/>
    </xf>
    <xf numFmtId="0" fontId="17" fillId="0" borderId="0" xfId="1" applyFont="1" applyFill="1" applyAlignment="1">
      <alignment horizontal="center"/>
    </xf>
    <xf numFmtId="0" fontId="17" fillId="0" borderId="0" xfId="1" applyFont="1" applyFill="1" applyAlignment="1"/>
    <xf numFmtId="0" fontId="17" fillId="0" borderId="0" xfId="1" applyFont="1" applyFill="1" applyBorder="1" applyAlignment="1">
      <alignment horizontal="center"/>
    </xf>
    <xf numFmtId="3" fontId="14" fillId="0" borderId="2" xfId="1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/>
    </xf>
    <xf numFmtId="14" fontId="16" fillId="0" borderId="0" xfId="0" applyNumberFormat="1" applyFont="1" applyAlignment="1">
      <alignment wrapText="1"/>
    </xf>
    <xf numFmtId="49" fontId="14" fillId="0" borderId="1" xfId="1" applyNumberFormat="1" applyFont="1" applyFill="1" applyBorder="1" applyAlignment="1" applyProtection="1">
      <alignment horizontal="center" vertical="center"/>
    </xf>
    <xf numFmtId="0" fontId="14" fillId="0" borderId="1" xfId="1" applyFont="1" applyFill="1" applyBorder="1" applyAlignment="1" applyProtection="1">
      <alignment horizontal="left" vertical="center" wrapText="1"/>
    </xf>
    <xf numFmtId="0" fontId="18" fillId="0" borderId="0" xfId="1" applyFont="1" applyFill="1"/>
    <xf numFmtId="0" fontId="18" fillId="2" borderId="1" xfId="0" applyNumberFormat="1" applyFont="1" applyFill="1" applyBorder="1" applyAlignment="1" applyProtection="1">
      <alignment horizontal="center" vertical="center"/>
    </xf>
    <xf numFmtId="0" fontId="18" fillId="2" borderId="3" xfId="0" applyNumberFormat="1" applyFont="1" applyFill="1" applyBorder="1" applyAlignment="1" applyProtection="1">
      <alignment horizontal="center" vertic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left"/>
    </xf>
    <xf numFmtId="0" fontId="18" fillId="0" borderId="0" xfId="2" applyFont="1" applyFill="1" applyAlignment="1" applyProtection="1">
      <alignment horizontal="left"/>
      <protection hidden="1"/>
    </xf>
    <xf numFmtId="0" fontId="1" fillId="0" borderId="0" xfId="1" applyFont="1"/>
    <xf numFmtId="0" fontId="15" fillId="3" borderId="1" xfId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1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>
      <alignment horizontal="center" vertical="top" wrapText="1"/>
    </xf>
    <xf numFmtId="3" fontId="14" fillId="0" borderId="1" xfId="1" applyNumberFormat="1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/>
    </xf>
    <xf numFmtId="164" fontId="14" fillId="0" borderId="1" xfId="3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/>
    </xf>
    <xf numFmtId="164" fontId="6" fillId="0" borderId="1" xfId="3" applyNumberFormat="1" applyFont="1" applyFill="1" applyBorder="1" applyAlignment="1">
      <alignment horizontal="center" vertical="center" wrapText="1"/>
    </xf>
    <xf numFmtId="0" fontId="19" fillId="0" borderId="0" xfId="1" applyFont="1"/>
    <xf numFmtId="0" fontId="18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0" xfId="1" applyFont="1"/>
    <xf numFmtId="0" fontId="6" fillId="4" borderId="3" xfId="1" applyFont="1" applyFill="1" applyBorder="1" applyAlignment="1">
      <alignment horizontal="center" vertic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0" fontId="6" fillId="0" borderId="0" xfId="1" applyFont="1" applyFill="1" applyBorder="1"/>
    <xf numFmtId="0" fontId="21" fillId="0" borderId="1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14" fontId="16" fillId="0" borderId="0" xfId="0" applyNumberFormat="1" applyFont="1" applyAlignment="1">
      <alignment horizontal="left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right" vertical="center" wrapText="1"/>
    </xf>
    <xf numFmtId="165" fontId="14" fillId="0" borderId="3" xfId="1" applyNumberFormat="1" applyFont="1" applyFill="1" applyBorder="1" applyAlignment="1">
      <alignment horizontal="right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/>
    </xf>
    <xf numFmtId="4" fontId="15" fillId="0" borderId="1" xfId="1" applyNumberFormat="1" applyFont="1" applyFill="1" applyBorder="1" applyAlignment="1" applyProtection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/>
    </xf>
    <xf numFmtId="164" fontId="15" fillId="0" borderId="1" xfId="1" applyNumberFormat="1" applyFont="1" applyFill="1" applyBorder="1" applyAlignment="1" applyProtection="1">
      <alignment horizontal="center" vertical="center" wrapText="1"/>
    </xf>
    <xf numFmtId="165" fontId="14" fillId="0" borderId="0" xfId="1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indent="1"/>
    </xf>
    <xf numFmtId="4" fontId="6" fillId="0" borderId="1" xfId="1" applyNumberFormat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 indent="1"/>
    </xf>
    <xf numFmtId="0" fontId="24" fillId="0" borderId="1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 indent="1"/>
    </xf>
    <xf numFmtId="165" fontId="14" fillId="0" borderId="1" xfId="0" applyNumberFormat="1" applyFont="1" applyFill="1" applyBorder="1" applyAlignment="1">
      <alignment horizontal="right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 indent="1"/>
    </xf>
    <xf numFmtId="0" fontId="14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center" wrapText="1"/>
    </xf>
    <xf numFmtId="14" fontId="16" fillId="0" borderId="0" xfId="0" applyNumberFormat="1" applyFont="1" applyAlignment="1">
      <alignment horizontal="left" wrapText="1"/>
    </xf>
    <xf numFmtId="0" fontId="17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/>
    </xf>
    <xf numFmtId="14" fontId="16" fillId="0" borderId="0" xfId="0" applyNumberFormat="1" applyFont="1" applyAlignment="1">
      <alignment horizontal="left" vertical="top" wrapText="1"/>
    </xf>
    <xf numFmtId="0" fontId="17" fillId="0" borderId="0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left" wrapText="1"/>
    </xf>
    <xf numFmtId="0" fontId="15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wrapText="1"/>
    </xf>
    <xf numFmtId="0" fontId="14" fillId="0" borderId="1" xfId="1" applyFont="1" applyFill="1" applyBorder="1" applyAlignment="1">
      <alignment horizontal="left" wrapText="1"/>
    </xf>
    <xf numFmtId="49" fontId="14" fillId="0" borderId="1" xfId="1" applyNumberFormat="1" applyFont="1" applyFill="1" applyBorder="1" applyAlignment="1">
      <alignment horizontal="center" vertical="top"/>
    </xf>
    <xf numFmtId="49" fontId="6" fillId="0" borderId="4" xfId="1" applyNumberFormat="1" applyFont="1" applyFill="1" applyBorder="1" applyAlignment="1">
      <alignment horizontal="center" vertical="top"/>
    </xf>
    <xf numFmtId="49" fontId="6" fillId="0" borderId="5" xfId="1" applyNumberFormat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horizontal="center" vertical="top"/>
    </xf>
    <xf numFmtId="49" fontId="14" fillId="0" borderId="4" xfId="1" applyNumberFormat="1" applyFont="1" applyFill="1" applyBorder="1" applyAlignment="1">
      <alignment vertical="center" wrapText="1" shrinkToFit="1"/>
    </xf>
    <xf numFmtId="49" fontId="14" fillId="0" borderId="2" xfId="1" applyNumberFormat="1" applyFont="1" applyFill="1" applyBorder="1" applyAlignment="1">
      <alignment vertical="center" wrapText="1" shrinkToFit="1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1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wrapText="1"/>
    </xf>
    <xf numFmtId="1" fontId="14" fillId="0" borderId="3" xfId="1" applyNumberFormat="1" applyFont="1" applyFill="1" applyBorder="1" applyAlignment="1">
      <alignment horizontal="center" vertical="center" wrapText="1"/>
    </xf>
    <xf numFmtId="1" fontId="14" fillId="0" borderId="7" xfId="1" applyNumberFormat="1" applyFont="1" applyFill="1" applyBorder="1" applyAlignment="1">
      <alignment horizontal="center" vertical="center" wrapText="1"/>
    </xf>
    <xf numFmtId="1" fontId="14" fillId="0" borderId="8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14" fontId="16" fillId="0" borderId="0" xfId="0" applyNumberFormat="1" applyFont="1" applyAlignment="1">
      <alignment horizontal="left" vertical="center" wrapText="1"/>
    </xf>
    <xf numFmtId="0" fontId="14" fillId="5" borderId="1" xfId="1" applyFont="1" applyFill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vertical="center" wrapText="1"/>
      <protection locked="0"/>
    </xf>
  </cellXfs>
  <cellStyles count="6">
    <cellStyle name="Iau?iue" xfId="1"/>
    <cellStyle name="Iau?iue 2" xfId="5"/>
    <cellStyle name="Обычный" xfId="0" builtinId="0"/>
    <cellStyle name="Обычный_nkre1" xfId="2"/>
    <cellStyle name="Процентный" xfId="3" builtinId="5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  <pageSetUpPr fitToPage="1"/>
  </sheetPr>
  <dimension ref="A1:M22"/>
  <sheetViews>
    <sheetView tabSelected="1" zoomScale="120" zoomScaleNormal="120" workbookViewId="0">
      <selection activeCell="F33" sqref="F33"/>
    </sheetView>
  </sheetViews>
  <sheetFormatPr defaultRowHeight="12.75"/>
  <cols>
    <col min="1" max="1" width="3.5703125" style="20" customWidth="1"/>
    <col min="2" max="2" width="30.28515625" style="20" customWidth="1"/>
    <col min="3" max="3" width="10.140625" style="20" customWidth="1"/>
    <col min="4" max="4" width="11.7109375" style="20" customWidth="1"/>
    <col min="5" max="5" width="15.7109375" style="20" customWidth="1"/>
    <col min="6" max="6" width="14.28515625" style="20" customWidth="1"/>
    <col min="7" max="7" width="16.42578125" style="20" customWidth="1"/>
    <col min="8" max="8" width="14.7109375" style="20" customWidth="1"/>
    <col min="9" max="9" width="13.85546875" style="20" customWidth="1"/>
    <col min="10" max="10" width="16.28515625" style="20" customWidth="1"/>
    <col min="11" max="11" width="12.85546875" style="20" customWidth="1"/>
    <col min="12" max="12" width="13" style="20" customWidth="1"/>
    <col min="13" max="13" width="13.140625" style="20" customWidth="1"/>
    <col min="14" max="16384" width="9.140625" style="20"/>
  </cols>
  <sheetData>
    <row r="1" spans="1:13" ht="150" customHeight="1">
      <c r="G1" s="34"/>
      <c r="L1" s="131" t="s">
        <v>137</v>
      </c>
      <c r="M1" s="131"/>
    </row>
    <row r="2" spans="1:13" ht="15.75">
      <c r="J2" s="33"/>
      <c r="K2" s="33"/>
      <c r="L2" s="133"/>
      <c r="M2" s="133"/>
    </row>
    <row r="3" spans="1:13" ht="24.75" customHeight="1">
      <c r="A3" s="132" t="s">
        <v>230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20.25">
      <c r="E4" s="50"/>
    </row>
    <row r="5" spans="1:13" s="47" customFormat="1" ht="106.5" customHeight="1">
      <c r="A5" s="51" t="s">
        <v>41</v>
      </c>
      <c r="B5" s="51" t="s">
        <v>50</v>
      </c>
      <c r="C5" s="51" t="s">
        <v>91</v>
      </c>
      <c r="D5" s="51" t="s">
        <v>234</v>
      </c>
      <c r="E5" s="51" t="s">
        <v>235</v>
      </c>
      <c r="F5" s="51" t="s">
        <v>236</v>
      </c>
      <c r="G5" s="51" t="s">
        <v>237</v>
      </c>
      <c r="H5" s="51" t="s">
        <v>238</v>
      </c>
      <c r="I5" s="51" t="s">
        <v>239</v>
      </c>
      <c r="J5" s="51" t="s">
        <v>240</v>
      </c>
      <c r="K5" s="51" t="s">
        <v>93</v>
      </c>
      <c r="L5" s="51" t="s">
        <v>45</v>
      </c>
      <c r="M5" s="51" t="s">
        <v>51</v>
      </c>
    </row>
    <row r="6" spans="1:13">
      <c r="A6" s="52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63" customFormat="1" ht="60" customHeight="1">
      <c r="A7" s="82">
        <v>1</v>
      </c>
      <c r="B7" s="119"/>
      <c r="C7" s="88"/>
      <c r="D7" s="110"/>
      <c r="E7" s="111"/>
      <c r="F7" s="111"/>
      <c r="G7" s="111"/>
      <c r="H7" s="111"/>
      <c r="I7" s="110"/>
      <c r="J7" s="111"/>
      <c r="K7" s="53"/>
      <c r="L7" s="51"/>
      <c r="M7" s="86"/>
    </row>
    <row r="8" spans="1:13" ht="17.25" customHeight="1">
      <c r="A8" s="87"/>
      <c r="B8" s="64"/>
      <c r="C8" s="64"/>
      <c r="D8" s="112"/>
      <c r="E8" s="112"/>
      <c r="F8" s="112"/>
      <c r="G8" s="112"/>
      <c r="H8" s="112"/>
      <c r="I8" s="112"/>
      <c r="J8" s="112"/>
      <c r="K8" s="64"/>
      <c r="L8" s="64"/>
      <c r="M8" s="65"/>
    </row>
    <row r="9" spans="1:13" s="63" customFormat="1" ht="14.25">
      <c r="A9" s="2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s="18" customFormat="1" ht="15">
      <c r="A10" s="23"/>
      <c r="B10" s="20"/>
      <c r="C10" s="63"/>
      <c r="D10" s="69"/>
      <c r="E10" s="22"/>
      <c r="F10" s="69"/>
      <c r="G10" s="67"/>
      <c r="H10" s="69"/>
      <c r="I10" s="63"/>
      <c r="J10" s="69"/>
      <c r="K10" s="22"/>
      <c r="L10" s="69"/>
      <c r="M10" s="63"/>
    </row>
    <row r="11" spans="1:13" ht="15">
      <c r="A11" s="24"/>
      <c r="B11" s="18"/>
      <c r="C11" s="24"/>
      <c r="D11" s="18"/>
      <c r="E11" s="22"/>
      <c r="F11" s="69"/>
      <c r="G11" s="48"/>
      <c r="H11" s="69"/>
      <c r="I11" s="24"/>
      <c r="J11" s="18"/>
      <c r="K11" s="22"/>
      <c r="L11" s="69"/>
      <c r="M11" s="18"/>
    </row>
    <row r="12" spans="1:13" ht="15">
      <c r="A12" s="24"/>
      <c r="B12" s="18"/>
      <c r="C12" s="24"/>
      <c r="D12" s="18"/>
      <c r="E12" s="22"/>
      <c r="F12" s="69"/>
      <c r="G12" s="48"/>
      <c r="H12" s="69"/>
      <c r="I12" s="24"/>
      <c r="J12" s="18"/>
      <c r="K12" s="22"/>
      <c r="L12" s="69"/>
      <c r="M12" s="18"/>
    </row>
    <row r="13" spans="1:13">
      <c r="A13" s="49"/>
      <c r="B13" s="63" t="s">
        <v>155</v>
      </c>
      <c r="C13" s="69"/>
      <c r="D13" s="22" t="s">
        <v>126</v>
      </c>
      <c r="E13" s="69"/>
      <c r="F13" s="67" t="s">
        <v>162</v>
      </c>
      <c r="G13" s="69"/>
      <c r="H13" s="69"/>
      <c r="I13" s="24"/>
      <c r="K13" s="22"/>
      <c r="L13" s="69"/>
    </row>
    <row r="14" spans="1:13" ht="15">
      <c r="A14" s="25"/>
      <c r="B14" s="24" t="s">
        <v>127</v>
      </c>
      <c r="C14" s="18"/>
      <c r="D14" s="22" t="s">
        <v>92</v>
      </c>
      <c r="E14" s="69"/>
      <c r="F14" s="48" t="s">
        <v>128</v>
      </c>
      <c r="G14" s="69"/>
      <c r="H14" s="69"/>
      <c r="I14" s="49"/>
      <c r="J14" s="49"/>
      <c r="K14" s="22"/>
      <c r="L14" s="69"/>
    </row>
    <row r="15" spans="1:13" s="63" customFormat="1">
      <c r="B15" s="24"/>
      <c r="C15" s="20"/>
      <c r="D15" s="22"/>
      <c r="E15" s="69"/>
      <c r="F15" s="48"/>
      <c r="G15" s="69"/>
      <c r="H15" s="69"/>
      <c r="I15" s="68"/>
      <c r="J15" s="20"/>
      <c r="K15" s="22"/>
      <c r="L15" s="69"/>
      <c r="M15" s="20"/>
    </row>
    <row r="16" spans="1:13" ht="15.75" customHeight="1">
      <c r="B16" s="49"/>
      <c r="C16" s="49"/>
      <c r="D16" s="22"/>
      <c r="E16" s="69"/>
      <c r="F16" s="48"/>
      <c r="G16" s="69"/>
      <c r="H16" s="69"/>
      <c r="I16" s="69"/>
      <c r="K16" s="22"/>
      <c r="L16" s="69"/>
      <c r="M16" s="63"/>
    </row>
    <row r="17" spans="2:13">
      <c r="B17" s="68" t="s">
        <v>156</v>
      </c>
      <c r="D17" s="22" t="s">
        <v>126</v>
      </c>
      <c r="E17" s="69"/>
      <c r="F17" s="67" t="s">
        <v>157</v>
      </c>
      <c r="G17" s="69"/>
      <c r="H17" s="69"/>
      <c r="K17" s="22"/>
      <c r="L17" s="69"/>
    </row>
    <row r="18" spans="2:13">
      <c r="B18" s="69"/>
      <c r="D18" s="22" t="s">
        <v>92</v>
      </c>
      <c r="E18" s="69"/>
      <c r="F18" s="48" t="s">
        <v>128</v>
      </c>
      <c r="G18" s="69"/>
      <c r="H18" s="69"/>
      <c r="K18" s="22"/>
      <c r="L18" s="69"/>
    </row>
    <row r="19" spans="2:13" s="63" customFormat="1">
      <c r="B19" s="20"/>
      <c r="C19" s="20"/>
      <c r="D19" s="22"/>
      <c r="E19" s="69"/>
      <c r="F19" s="48"/>
      <c r="G19" s="69"/>
      <c r="H19" s="80"/>
      <c r="J19" s="20"/>
      <c r="K19" s="22"/>
      <c r="L19" s="69"/>
      <c r="M19" s="20"/>
    </row>
    <row r="20" spans="2:13">
      <c r="D20" s="22"/>
      <c r="E20" s="69"/>
      <c r="F20" s="48"/>
      <c r="G20" s="69"/>
      <c r="H20" s="69"/>
      <c r="K20" s="22"/>
      <c r="L20" s="69"/>
      <c r="M20" s="63"/>
    </row>
    <row r="21" spans="2:13">
      <c r="B21" s="63" t="s">
        <v>152</v>
      </c>
      <c r="D21" s="22" t="s">
        <v>126</v>
      </c>
      <c r="E21" s="69"/>
      <c r="F21" s="67" t="s">
        <v>158</v>
      </c>
      <c r="G21" s="80"/>
      <c r="H21" s="69"/>
      <c r="I21" s="63"/>
      <c r="J21" s="69"/>
      <c r="K21" s="22"/>
      <c r="L21" s="69"/>
    </row>
    <row r="22" spans="2:13">
      <c r="B22" s="20" t="s">
        <v>129</v>
      </c>
      <c r="D22" s="22" t="s">
        <v>92</v>
      </c>
      <c r="E22" s="69"/>
      <c r="F22" s="48" t="s">
        <v>128</v>
      </c>
      <c r="G22" s="69"/>
    </row>
  </sheetData>
  <mergeCells count="3">
    <mergeCell ref="L1:M1"/>
    <mergeCell ref="A3:M3"/>
    <mergeCell ref="L2:M2"/>
  </mergeCells>
  <phoneticPr fontId="2" type="noConversion"/>
  <printOptions horizontalCentered="1"/>
  <pageMargins left="0.59055118110236227" right="0.59055118110236227" top="0.98425196850393704" bottom="0.59055118110236227" header="0.39370078740157483" footer="0.51181102362204722"/>
  <pageSetup paperSize="9" scale="73" orientation="landscape" r:id="rId1"/>
  <headerFooter differentFirst="1" alignWithMargins="0">
    <oddHeader>&amp;C&amp;P&amp;RПродовження додатка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92D050"/>
    <pageSetUpPr fitToPage="1"/>
  </sheetPr>
  <dimension ref="A1:M26"/>
  <sheetViews>
    <sheetView view="pageBreakPreview" zoomScaleNormal="100" zoomScaleSheetLayoutView="100" workbookViewId="0">
      <selection activeCell="E19" sqref="E19"/>
    </sheetView>
  </sheetViews>
  <sheetFormatPr defaultRowHeight="12.75"/>
  <cols>
    <col min="1" max="1" width="12.28515625" style="2" customWidth="1"/>
    <col min="2" max="2" width="57.28515625" style="2" customWidth="1"/>
    <col min="3" max="3" width="19.85546875" style="2" customWidth="1"/>
    <col min="4" max="4" width="25" style="2" customWidth="1"/>
    <col min="5" max="16384" width="9.140625" style="2"/>
  </cols>
  <sheetData>
    <row r="1" spans="1:13" s="20" customFormat="1" ht="108.75" customHeight="1">
      <c r="C1" s="134" t="s">
        <v>138</v>
      </c>
      <c r="D1" s="134"/>
      <c r="G1" s="34"/>
    </row>
    <row r="2" spans="1:13" s="20" customFormat="1" ht="15.75">
      <c r="J2" s="33"/>
      <c r="K2" s="33"/>
      <c r="L2" s="133"/>
      <c r="M2" s="133"/>
    </row>
    <row r="3" spans="1:13" s="20" customFormat="1" ht="24.75" customHeight="1">
      <c r="A3" s="135" t="s">
        <v>142</v>
      </c>
      <c r="B3" s="135"/>
      <c r="C3" s="135"/>
      <c r="D3" s="135"/>
      <c r="E3" s="56"/>
      <c r="F3" s="56"/>
      <c r="G3" s="56"/>
      <c r="H3" s="56"/>
      <c r="I3" s="56"/>
      <c r="J3" s="56"/>
      <c r="K3" s="56"/>
      <c r="L3" s="56"/>
      <c r="M3" s="56"/>
    </row>
    <row r="4" spans="1:13" s="20" customFormat="1" ht="24.75" customHeight="1">
      <c r="A4" s="57"/>
      <c r="B4" s="57"/>
      <c r="C4" s="57"/>
      <c r="D4" s="57"/>
      <c r="E4" s="56"/>
      <c r="F4" s="56"/>
      <c r="G4" s="56"/>
      <c r="H4" s="56"/>
      <c r="I4" s="56"/>
      <c r="J4" s="56"/>
      <c r="K4" s="56"/>
      <c r="L4" s="56"/>
      <c r="M4" s="56"/>
    </row>
    <row r="5" spans="1:13" s="1" customFormat="1" ht="34.5" customHeight="1">
      <c r="A5" s="137" t="s">
        <v>103</v>
      </c>
      <c r="B5" s="137"/>
      <c r="C5" s="46" t="s">
        <v>122</v>
      </c>
      <c r="D5" s="46" t="s">
        <v>42</v>
      </c>
    </row>
    <row r="6" spans="1:13" ht="16.5" customHeight="1">
      <c r="A6" s="138" t="s">
        <v>98</v>
      </c>
      <c r="B6" s="138"/>
      <c r="C6" s="58">
        <v>72</v>
      </c>
      <c r="D6" s="59">
        <v>0.70599999999999996</v>
      </c>
    </row>
    <row r="7" spans="1:13" ht="16.5" customHeight="1">
      <c r="A7" s="139" t="s">
        <v>99</v>
      </c>
      <c r="B7" s="139"/>
      <c r="C7" s="28">
        <v>14</v>
      </c>
      <c r="D7" s="35">
        <v>0.13700000000000001</v>
      </c>
    </row>
    <row r="8" spans="1:13" ht="16.5" customHeight="1">
      <c r="A8" s="139" t="s">
        <v>100</v>
      </c>
      <c r="B8" s="139"/>
      <c r="C8" s="28">
        <v>5</v>
      </c>
      <c r="D8" s="35">
        <v>4.9000000000000002E-2</v>
      </c>
    </row>
    <row r="9" spans="1:13" ht="16.5" customHeight="1">
      <c r="A9" s="139" t="s">
        <v>101</v>
      </c>
      <c r="B9" s="139"/>
      <c r="C9" s="28">
        <v>6</v>
      </c>
      <c r="D9" s="35">
        <v>5.8999999999999997E-2</v>
      </c>
    </row>
    <row r="10" spans="1:13" ht="16.5" customHeight="1">
      <c r="A10" s="139" t="s">
        <v>102</v>
      </c>
      <c r="B10" s="139"/>
      <c r="C10" s="28">
        <v>5</v>
      </c>
      <c r="D10" s="35">
        <v>4.5999999999999999E-2</v>
      </c>
    </row>
    <row r="11" spans="1:13" ht="16.5" customHeight="1">
      <c r="A11" s="136" t="s">
        <v>90</v>
      </c>
      <c r="B11" s="136"/>
      <c r="C11" s="28">
        <v>102</v>
      </c>
      <c r="D11" s="36">
        <v>1</v>
      </c>
    </row>
    <row r="12" spans="1:13" ht="14.25" customHeight="1">
      <c r="A12" s="38"/>
      <c r="B12" s="39"/>
      <c r="C12" s="27"/>
      <c r="D12" s="40"/>
    </row>
    <row r="13" spans="1:13">
      <c r="A13" s="44" t="s">
        <v>97</v>
      </c>
      <c r="B13" s="44"/>
      <c r="E13" s="66"/>
      <c r="G13" s="63"/>
    </row>
    <row r="14" spans="1:13">
      <c r="A14" s="44"/>
      <c r="B14" s="44"/>
      <c r="E14" s="66"/>
      <c r="G14" s="63"/>
    </row>
    <row r="15" spans="1:13" ht="15">
      <c r="A15" s="21" t="s">
        <v>159</v>
      </c>
      <c r="B15" s="63"/>
      <c r="C15" s="66" t="s">
        <v>126</v>
      </c>
      <c r="D15" s="81" t="s">
        <v>163</v>
      </c>
      <c r="E15" s="22"/>
      <c r="G15" s="18"/>
    </row>
    <row r="16" spans="1:13" ht="15">
      <c r="A16" s="24" t="s">
        <v>127</v>
      </c>
      <c r="B16" s="18"/>
      <c r="C16" s="22" t="s">
        <v>92</v>
      </c>
      <c r="D16" s="48" t="s">
        <v>128</v>
      </c>
      <c r="E16" s="20"/>
      <c r="G16" s="20"/>
      <c r="L16" s="18"/>
      <c r="M16" s="18"/>
    </row>
    <row r="17" spans="1:13">
      <c r="A17" s="24"/>
      <c r="B17" s="20"/>
      <c r="C17" s="22"/>
      <c r="D17" s="48"/>
      <c r="E17" s="20"/>
      <c r="G17" s="20"/>
      <c r="L17" s="20"/>
      <c r="M17" s="20"/>
    </row>
    <row r="18" spans="1:13">
      <c r="A18" s="49"/>
      <c r="B18" s="49"/>
      <c r="C18" s="22"/>
      <c r="D18" s="48"/>
      <c r="E18" s="20"/>
      <c r="G18" s="20"/>
      <c r="L18" s="20"/>
      <c r="M18" s="20"/>
    </row>
    <row r="19" spans="1:13">
      <c r="A19" s="20"/>
      <c r="B19" s="20"/>
      <c r="C19" s="66" t="s">
        <v>126</v>
      </c>
      <c r="D19" s="81" t="s">
        <v>160</v>
      </c>
      <c r="E19" s="63"/>
      <c r="G19" s="63"/>
      <c r="L19" s="20"/>
      <c r="M19" s="20"/>
    </row>
    <row r="20" spans="1:13">
      <c r="A20" s="68" t="s">
        <v>156</v>
      </c>
      <c r="B20" s="67"/>
      <c r="C20" s="22" t="s">
        <v>92</v>
      </c>
      <c r="D20" s="48" t="s">
        <v>128</v>
      </c>
      <c r="E20" s="20"/>
      <c r="G20" s="20"/>
      <c r="L20" s="20"/>
      <c r="M20" s="20"/>
    </row>
    <row r="21" spans="1:13">
      <c r="A21" s="20"/>
      <c r="B21" s="20"/>
      <c r="C21" s="22"/>
      <c r="D21" s="48"/>
      <c r="E21" s="20"/>
      <c r="G21" s="20"/>
      <c r="L21" s="20"/>
      <c r="M21" s="20"/>
    </row>
    <row r="22" spans="1:13">
      <c r="A22" s="20"/>
      <c r="B22" s="20"/>
      <c r="C22" s="22"/>
      <c r="D22" s="48"/>
      <c r="E22" s="20"/>
      <c r="G22" s="20"/>
      <c r="L22" s="20"/>
      <c r="M22" s="20"/>
    </row>
    <row r="23" spans="1:13">
      <c r="A23" s="20"/>
      <c r="B23" s="20"/>
      <c r="C23" s="66" t="s">
        <v>126</v>
      </c>
      <c r="D23" s="81" t="s">
        <v>161</v>
      </c>
      <c r="E23" s="63"/>
      <c r="G23" s="63"/>
      <c r="L23" s="20"/>
      <c r="M23" s="20"/>
    </row>
    <row r="24" spans="1:13">
      <c r="A24" s="63" t="s">
        <v>152</v>
      </c>
      <c r="B24" s="63"/>
      <c r="C24" s="22" t="s">
        <v>92</v>
      </c>
      <c r="D24" s="48" t="s">
        <v>128</v>
      </c>
      <c r="E24" s="20"/>
      <c r="G24" s="20"/>
      <c r="L24" s="20"/>
      <c r="M24" s="20"/>
    </row>
    <row r="25" spans="1:13">
      <c r="A25" s="20" t="s">
        <v>129</v>
      </c>
      <c r="B25" s="20"/>
      <c r="C25" s="20"/>
      <c r="D25" s="20"/>
      <c r="E25" s="20"/>
      <c r="F25" s="20"/>
      <c r="G25" s="20"/>
      <c r="L25" s="20"/>
      <c r="M25" s="20"/>
    </row>
    <row r="26" spans="1:13">
      <c r="A26" s="20"/>
      <c r="B26" s="20"/>
      <c r="C26" s="20"/>
      <c r="D26" s="20"/>
      <c r="E26" s="20"/>
    </row>
  </sheetData>
  <mergeCells count="10">
    <mergeCell ref="C1:D1"/>
    <mergeCell ref="L2:M2"/>
    <mergeCell ref="A3:D3"/>
    <mergeCell ref="A11:B11"/>
    <mergeCell ref="A5:B5"/>
    <mergeCell ref="A6:B6"/>
    <mergeCell ref="A7:B7"/>
    <mergeCell ref="A8:B8"/>
    <mergeCell ref="A9:B9"/>
    <mergeCell ref="A10:B10"/>
  </mergeCells>
  <phoneticPr fontId="2" type="noConversion"/>
  <pageMargins left="1.1811023622047245" right="0.39370078740157483" top="0.59055118110236227" bottom="0.59055118110236227" header="0.39370078740157483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92D050"/>
    <pageSetUpPr fitToPage="1"/>
  </sheetPr>
  <dimension ref="A1:M93"/>
  <sheetViews>
    <sheetView view="pageLayout" topLeftCell="A16" zoomScaleNormal="100" workbookViewId="0">
      <selection activeCell="H36" sqref="H36"/>
    </sheetView>
  </sheetViews>
  <sheetFormatPr defaultRowHeight="12.75"/>
  <cols>
    <col min="1" max="1" width="4.7109375" style="1" customWidth="1"/>
    <col min="2" max="2" width="51.5703125" style="1" customWidth="1"/>
    <col min="3" max="3" width="8.42578125" style="1" customWidth="1"/>
    <col min="4" max="4" width="11.7109375" style="1" customWidth="1"/>
    <col min="5" max="5" width="13" style="1" customWidth="1"/>
    <col min="6" max="6" width="11.7109375" style="1" customWidth="1"/>
    <col min="7" max="7" width="20.7109375" style="1" customWidth="1"/>
    <col min="8" max="16384" width="9.140625" style="1"/>
  </cols>
  <sheetData>
    <row r="1" spans="1:13" s="20" customFormat="1" ht="134.25" customHeight="1">
      <c r="D1" s="60"/>
      <c r="F1" s="134" t="s">
        <v>139</v>
      </c>
      <c r="G1" s="134"/>
    </row>
    <row r="2" spans="1:13" s="20" customFormat="1" ht="15.75">
      <c r="H2" s="33"/>
      <c r="I2" s="133"/>
      <c r="J2" s="133"/>
      <c r="K2" s="33"/>
      <c r="L2" s="133"/>
      <c r="M2" s="133"/>
    </row>
    <row r="3" spans="1:13" s="20" customFormat="1" ht="41.25" customHeight="1">
      <c r="A3" s="149" t="s">
        <v>131</v>
      </c>
      <c r="B3" s="149"/>
      <c r="C3" s="149"/>
      <c r="D3" s="149"/>
      <c r="E3" s="149"/>
      <c r="F3" s="149"/>
      <c r="G3" s="149"/>
      <c r="H3" s="56"/>
      <c r="I3" s="56"/>
      <c r="J3" s="56"/>
      <c r="K3" s="56"/>
      <c r="L3" s="56"/>
      <c r="M3" s="56"/>
    </row>
    <row r="4" spans="1:13" s="20" customFormat="1" ht="12" customHeight="1">
      <c r="A4" s="83"/>
      <c r="B4" s="83"/>
      <c r="C4" s="83"/>
      <c r="D4" s="83"/>
      <c r="E4" s="83"/>
      <c r="F4" s="83"/>
      <c r="G4" s="83"/>
      <c r="H4" s="56"/>
      <c r="I4" s="56"/>
      <c r="J4" s="56"/>
      <c r="K4" s="56"/>
      <c r="L4" s="56"/>
      <c r="M4" s="56"/>
    </row>
    <row r="5" spans="1:13" ht="12.75" customHeight="1">
      <c r="A5" s="148" t="s">
        <v>41</v>
      </c>
      <c r="B5" s="153" t="s">
        <v>46</v>
      </c>
      <c r="C5" s="148" t="s">
        <v>44</v>
      </c>
      <c r="D5" s="150" t="s">
        <v>94</v>
      </c>
      <c r="E5" s="151"/>
      <c r="F5" s="151"/>
      <c r="G5" s="152"/>
      <c r="H5" s="69"/>
      <c r="I5" s="69"/>
      <c r="J5" s="69"/>
      <c r="K5" s="69"/>
      <c r="L5" s="69"/>
      <c r="M5" s="69"/>
    </row>
    <row r="6" spans="1:13" ht="45">
      <c r="A6" s="148"/>
      <c r="B6" s="153"/>
      <c r="C6" s="148"/>
      <c r="D6" s="12" t="s">
        <v>247</v>
      </c>
      <c r="E6" s="12" t="s">
        <v>250</v>
      </c>
      <c r="F6" s="12" t="s">
        <v>249</v>
      </c>
      <c r="G6" s="29" t="s">
        <v>248</v>
      </c>
      <c r="H6" s="69"/>
      <c r="I6" s="69"/>
      <c r="J6" s="69"/>
      <c r="K6" s="69"/>
      <c r="L6" s="69"/>
      <c r="M6" s="69"/>
    </row>
    <row r="7" spans="1:13" ht="13.5" customHeight="1">
      <c r="A7" s="70">
        <v>1</v>
      </c>
      <c r="B7" s="71" t="s">
        <v>63</v>
      </c>
      <c r="C7" s="70">
        <v>3</v>
      </c>
      <c r="D7" s="72">
        <v>4</v>
      </c>
      <c r="E7" s="72">
        <v>5</v>
      </c>
      <c r="F7" s="72">
        <v>6</v>
      </c>
      <c r="G7" s="73">
        <v>7</v>
      </c>
      <c r="H7" s="69"/>
      <c r="I7" s="69"/>
      <c r="J7" s="69"/>
      <c r="K7" s="69"/>
      <c r="L7" s="69"/>
      <c r="M7" s="69"/>
    </row>
    <row r="8" spans="1:13" ht="15">
      <c r="A8" s="140">
        <v>1</v>
      </c>
      <c r="B8" s="30" t="s">
        <v>1</v>
      </c>
      <c r="C8" s="84" t="s">
        <v>48</v>
      </c>
      <c r="D8" s="74">
        <f>D11+D14+D17+D20+D26+D29+D32+D38+D41+D44+D47+D50+D53+D56+D59+D62+D65+D68+D71</f>
        <v>64</v>
      </c>
      <c r="E8" s="74">
        <f>E11+E14+E17+E20+E26+E29+E32+E38+E41+E44+E47+E50+E53+E56+E59+E62+E65+E68+E71</f>
        <v>66</v>
      </c>
      <c r="F8" s="74">
        <f>F11+F14+F17+F20+F26+F29+F32+F38+F41+F44+F47+F50+F53+F56+F59+F62+F65+F68+F71</f>
        <v>74</v>
      </c>
      <c r="G8" s="74">
        <v>73</v>
      </c>
      <c r="H8" s="69"/>
      <c r="I8" s="69"/>
      <c r="J8" s="69"/>
      <c r="K8" s="69"/>
      <c r="L8" s="69"/>
      <c r="M8" s="69"/>
    </row>
    <row r="9" spans="1:13" ht="15">
      <c r="A9" s="140"/>
      <c r="B9" s="144" t="s">
        <v>2</v>
      </c>
      <c r="C9" s="84" t="s">
        <v>48</v>
      </c>
      <c r="D9" s="74">
        <v>27</v>
      </c>
      <c r="E9" s="74">
        <v>15</v>
      </c>
      <c r="F9" s="74">
        <f t="shared" ref="F9" si="0">F12+F15+F18+F21+F27+F30+F33+F39+F42+F45+F48+F51+F54+F57+F60+F63+F66+F69+F72</f>
        <v>17</v>
      </c>
      <c r="G9" s="74">
        <f>G12+G15+G18+G21+G27+G30+G33+G39+G42+G45+G48+G51+G54+G57+G60+G63+G66+G69+G72</f>
        <v>17</v>
      </c>
      <c r="H9" s="69"/>
      <c r="I9" s="69"/>
      <c r="J9" s="69"/>
      <c r="K9" s="69"/>
      <c r="L9" s="69"/>
      <c r="M9" s="69"/>
    </row>
    <row r="10" spans="1:13" ht="15">
      <c r="A10" s="140"/>
      <c r="B10" s="145"/>
      <c r="C10" s="84" t="s">
        <v>42</v>
      </c>
      <c r="D10" s="75">
        <f>D9*1/D8</f>
        <v>0.421875</v>
      </c>
      <c r="E10" s="75">
        <v>0.42499999999999999</v>
      </c>
      <c r="F10" s="75">
        <f>F9*1/F8</f>
        <v>0.22972972972972974</v>
      </c>
      <c r="G10" s="75">
        <f>G9*1/G8</f>
        <v>0.23287671232876711</v>
      </c>
      <c r="H10" s="69"/>
      <c r="I10" s="69"/>
      <c r="J10" s="69"/>
      <c r="K10" s="69"/>
      <c r="L10" s="69"/>
      <c r="M10" s="69"/>
    </row>
    <row r="11" spans="1:13" ht="15">
      <c r="A11" s="140" t="s">
        <v>57</v>
      </c>
      <c r="B11" s="30" t="s">
        <v>72</v>
      </c>
      <c r="C11" s="84" t="s">
        <v>48</v>
      </c>
      <c r="D11" s="76">
        <v>1</v>
      </c>
      <c r="E11" s="76">
        <v>1</v>
      </c>
      <c r="F11" s="76">
        <v>2</v>
      </c>
      <c r="G11" s="76">
        <v>2</v>
      </c>
      <c r="H11" s="69"/>
      <c r="I11" s="69"/>
      <c r="J11" s="69"/>
      <c r="K11" s="69"/>
      <c r="L11" s="69"/>
      <c r="M11" s="69"/>
    </row>
    <row r="12" spans="1:13" ht="15">
      <c r="A12" s="140"/>
      <c r="B12" s="144" t="s">
        <v>47</v>
      </c>
      <c r="C12" s="84" t="s">
        <v>48</v>
      </c>
      <c r="D12" s="76"/>
      <c r="E12" s="76"/>
      <c r="F12" s="76"/>
      <c r="G12" s="76"/>
      <c r="H12" s="69"/>
      <c r="I12" s="69"/>
      <c r="J12" s="69"/>
      <c r="K12" s="69"/>
      <c r="L12" s="69"/>
      <c r="M12" s="69"/>
    </row>
    <row r="13" spans="1:13" ht="15">
      <c r="A13" s="140"/>
      <c r="B13" s="145"/>
      <c r="C13" s="84" t="s">
        <v>42</v>
      </c>
      <c r="D13" s="75">
        <f>D12*1/D11</f>
        <v>0</v>
      </c>
      <c r="E13" s="75">
        <f>E12*1/E11</f>
        <v>0</v>
      </c>
      <c r="F13" s="75">
        <f>F12*1/F11</f>
        <v>0</v>
      </c>
      <c r="G13" s="75">
        <f>G12*1/G11</f>
        <v>0</v>
      </c>
      <c r="H13" s="69"/>
      <c r="I13" s="69"/>
      <c r="J13" s="69"/>
      <c r="K13" s="69"/>
      <c r="L13" s="69"/>
      <c r="M13" s="69"/>
    </row>
    <row r="14" spans="1:13" ht="15">
      <c r="A14" s="140" t="s">
        <v>58</v>
      </c>
      <c r="B14" s="30" t="s">
        <v>73</v>
      </c>
      <c r="C14" s="84" t="s">
        <v>48</v>
      </c>
      <c r="D14" s="76"/>
      <c r="E14" s="76"/>
      <c r="F14" s="76"/>
      <c r="G14" s="76"/>
      <c r="H14" s="69"/>
      <c r="I14" s="69"/>
      <c r="J14" s="69"/>
      <c r="K14" s="69"/>
      <c r="L14" s="69"/>
      <c r="M14" s="69"/>
    </row>
    <row r="15" spans="1:13" ht="15">
      <c r="A15" s="140"/>
      <c r="B15" s="144" t="s">
        <v>47</v>
      </c>
      <c r="C15" s="84" t="s">
        <v>48</v>
      </c>
      <c r="D15" s="76"/>
      <c r="E15" s="76"/>
      <c r="F15" s="76"/>
      <c r="G15" s="76"/>
      <c r="H15" s="69"/>
      <c r="I15" s="69"/>
      <c r="J15" s="69"/>
      <c r="K15" s="69"/>
      <c r="L15" s="69"/>
      <c r="M15" s="69"/>
    </row>
    <row r="16" spans="1:13" ht="15">
      <c r="A16" s="140"/>
      <c r="B16" s="145"/>
      <c r="C16" s="84" t="s">
        <v>42</v>
      </c>
      <c r="D16" s="75"/>
      <c r="E16" s="75"/>
      <c r="F16" s="75"/>
      <c r="G16" s="75"/>
      <c r="H16" s="69"/>
      <c r="I16" s="69"/>
      <c r="J16" s="69"/>
      <c r="K16" s="69"/>
      <c r="L16" s="69"/>
      <c r="M16" s="69"/>
    </row>
    <row r="17" spans="1:13" ht="15">
      <c r="A17" s="140" t="s">
        <v>74</v>
      </c>
      <c r="B17" s="30" t="s">
        <v>3</v>
      </c>
      <c r="C17" s="84" t="s">
        <v>48</v>
      </c>
      <c r="D17" s="76"/>
      <c r="E17" s="76"/>
      <c r="F17" s="76"/>
      <c r="G17" s="76"/>
      <c r="H17" s="69"/>
      <c r="I17" s="69"/>
      <c r="J17" s="69"/>
      <c r="K17" s="69"/>
      <c r="L17" s="69"/>
      <c r="M17" s="69"/>
    </row>
    <row r="18" spans="1:13" ht="15">
      <c r="A18" s="140"/>
      <c r="B18" s="144" t="s">
        <v>47</v>
      </c>
      <c r="C18" s="84" t="s">
        <v>48</v>
      </c>
      <c r="D18" s="76"/>
      <c r="E18" s="76"/>
      <c r="F18" s="76"/>
      <c r="G18" s="76"/>
      <c r="H18" s="69"/>
      <c r="I18" s="69"/>
      <c r="J18" s="69"/>
      <c r="K18" s="69"/>
      <c r="L18" s="69"/>
      <c r="M18" s="69"/>
    </row>
    <row r="19" spans="1:13" ht="15">
      <c r="A19" s="140"/>
      <c r="B19" s="145"/>
      <c r="C19" s="84" t="s">
        <v>42</v>
      </c>
      <c r="D19" s="75"/>
      <c r="E19" s="75"/>
      <c r="F19" s="75"/>
      <c r="G19" s="75"/>
      <c r="H19" s="69"/>
      <c r="I19" s="69"/>
      <c r="J19" s="69"/>
      <c r="K19" s="69"/>
      <c r="L19" s="69"/>
      <c r="M19" s="69"/>
    </row>
    <row r="20" spans="1:13" ht="15">
      <c r="A20" s="140" t="s">
        <v>75</v>
      </c>
      <c r="B20" s="30" t="s">
        <v>35</v>
      </c>
      <c r="C20" s="84" t="s">
        <v>48</v>
      </c>
      <c r="D20" s="76"/>
      <c r="E20" s="76"/>
      <c r="F20" s="76"/>
      <c r="G20" s="76"/>
      <c r="H20" s="69"/>
      <c r="I20" s="69"/>
      <c r="J20" s="69"/>
      <c r="K20" s="69"/>
      <c r="L20" s="69"/>
      <c r="M20" s="69"/>
    </row>
    <row r="21" spans="1:13" ht="15">
      <c r="A21" s="140"/>
      <c r="B21" s="144" t="s">
        <v>47</v>
      </c>
      <c r="C21" s="84" t="s">
        <v>48</v>
      </c>
      <c r="D21" s="76"/>
      <c r="E21" s="76"/>
      <c r="F21" s="76"/>
      <c r="G21" s="76"/>
      <c r="H21" s="69"/>
      <c r="I21" s="69"/>
      <c r="J21" s="69"/>
      <c r="K21" s="69"/>
      <c r="L21" s="69"/>
      <c r="M21" s="69"/>
    </row>
    <row r="22" spans="1:13" ht="15">
      <c r="A22" s="140"/>
      <c r="B22" s="145"/>
      <c r="C22" s="84" t="s">
        <v>42</v>
      </c>
      <c r="D22" s="75"/>
      <c r="E22" s="75"/>
      <c r="F22" s="75"/>
      <c r="G22" s="75"/>
      <c r="H22" s="69"/>
      <c r="I22" s="69"/>
      <c r="J22" s="69"/>
      <c r="K22" s="69"/>
      <c r="L22" s="69"/>
      <c r="M22" s="69"/>
    </row>
    <row r="23" spans="1:13" ht="15">
      <c r="A23" s="140"/>
      <c r="B23" s="14" t="s">
        <v>143</v>
      </c>
      <c r="C23" s="84" t="s">
        <v>48</v>
      </c>
      <c r="D23" s="76"/>
      <c r="E23" s="76"/>
      <c r="F23" s="76"/>
      <c r="G23" s="76"/>
      <c r="H23" s="69"/>
      <c r="I23" s="69"/>
      <c r="J23" s="69"/>
      <c r="K23" s="69"/>
      <c r="L23" s="69"/>
      <c r="M23" s="69"/>
    </row>
    <row r="24" spans="1:13" ht="15">
      <c r="A24" s="140"/>
      <c r="B24" s="144" t="s">
        <v>47</v>
      </c>
      <c r="C24" s="84" t="s">
        <v>48</v>
      </c>
      <c r="D24" s="76"/>
      <c r="E24" s="76"/>
      <c r="F24" s="76"/>
      <c r="G24" s="76"/>
      <c r="H24" s="69"/>
      <c r="I24" s="69"/>
      <c r="J24" s="69"/>
      <c r="K24" s="69"/>
      <c r="L24" s="69"/>
      <c r="M24" s="69"/>
    </row>
    <row r="25" spans="1:13" ht="15">
      <c r="A25" s="140"/>
      <c r="B25" s="145"/>
      <c r="C25" s="84" t="s">
        <v>42</v>
      </c>
      <c r="D25" s="77"/>
      <c r="E25" s="77"/>
      <c r="F25" s="75"/>
      <c r="G25" s="75"/>
      <c r="H25" s="69"/>
      <c r="I25" s="69"/>
      <c r="J25" s="69"/>
      <c r="K25" s="69"/>
      <c r="L25" s="69"/>
      <c r="M25" s="69"/>
    </row>
    <row r="26" spans="1:13" ht="15">
      <c r="A26" s="140" t="s">
        <v>76</v>
      </c>
      <c r="B26" s="30" t="s">
        <v>33</v>
      </c>
      <c r="C26" s="84" t="s">
        <v>48</v>
      </c>
      <c r="D26" s="76"/>
      <c r="E26" s="76"/>
      <c r="F26" s="76"/>
      <c r="G26" s="76"/>
      <c r="H26" s="69"/>
      <c r="I26" s="69"/>
      <c r="J26" s="69"/>
      <c r="K26" s="69"/>
      <c r="L26" s="69"/>
      <c r="M26" s="69"/>
    </row>
    <row r="27" spans="1:13" ht="15">
      <c r="A27" s="140"/>
      <c r="B27" s="144" t="s">
        <v>47</v>
      </c>
      <c r="C27" s="84" t="s">
        <v>48</v>
      </c>
      <c r="D27" s="76"/>
      <c r="E27" s="76"/>
      <c r="F27" s="76"/>
      <c r="G27" s="76"/>
      <c r="H27" s="69"/>
      <c r="I27" s="69"/>
      <c r="J27" s="69"/>
      <c r="K27" s="69"/>
      <c r="L27" s="69"/>
      <c r="M27" s="69"/>
    </row>
    <row r="28" spans="1:13" ht="15">
      <c r="A28" s="140"/>
      <c r="B28" s="145"/>
      <c r="C28" s="84" t="s">
        <v>42</v>
      </c>
      <c r="D28" s="75"/>
      <c r="E28" s="75"/>
      <c r="F28" s="75"/>
      <c r="G28" s="75"/>
      <c r="H28" s="69"/>
      <c r="I28" s="69"/>
      <c r="J28" s="69"/>
      <c r="K28" s="69"/>
      <c r="L28" s="69"/>
      <c r="M28" s="69"/>
    </row>
    <row r="29" spans="1:13" ht="15">
      <c r="A29" s="140" t="s">
        <v>77</v>
      </c>
      <c r="B29" s="30" t="s">
        <v>36</v>
      </c>
      <c r="C29" s="84" t="s">
        <v>48</v>
      </c>
      <c r="D29" s="76">
        <v>1</v>
      </c>
      <c r="E29" s="76">
        <v>1</v>
      </c>
      <c r="F29" s="76">
        <v>1</v>
      </c>
      <c r="G29" s="76">
        <v>1</v>
      </c>
      <c r="H29" s="69"/>
      <c r="I29" s="69"/>
      <c r="J29" s="69"/>
      <c r="K29" s="69"/>
      <c r="L29" s="69"/>
      <c r="M29" s="69"/>
    </row>
    <row r="30" spans="1:13" ht="15">
      <c r="A30" s="140"/>
      <c r="B30" s="144" t="s">
        <v>47</v>
      </c>
      <c r="C30" s="84" t="s">
        <v>48</v>
      </c>
      <c r="D30" s="76"/>
      <c r="E30" s="76"/>
      <c r="F30" s="76"/>
      <c r="G30" s="76"/>
      <c r="H30" s="69"/>
      <c r="I30" s="69"/>
      <c r="J30" s="69"/>
      <c r="K30" s="69"/>
      <c r="L30" s="69"/>
      <c r="M30" s="69"/>
    </row>
    <row r="31" spans="1:13" ht="15">
      <c r="A31" s="140"/>
      <c r="B31" s="145"/>
      <c r="C31" s="84" t="s">
        <v>42</v>
      </c>
      <c r="D31" s="75"/>
      <c r="E31" s="75"/>
      <c r="F31" s="75"/>
      <c r="G31" s="75"/>
      <c r="H31" s="69"/>
      <c r="I31" s="69"/>
      <c r="J31" s="69"/>
      <c r="K31" s="69"/>
      <c r="L31" s="69"/>
      <c r="M31" s="69"/>
    </row>
    <row r="32" spans="1:13" ht="15" customHeight="1">
      <c r="A32" s="140" t="s">
        <v>78</v>
      </c>
      <c r="B32" s="30" t="s">
        <v>34</v>
      </c>
      <c r="C32" s="84" t="s">
        <v>48</v>
      </c>
      <c r="D32" s="76">
        <v>16</v>
      </c>
      <c r="E32" s="76">
        <v>15</v>
      </c>
      <c r="F32" s="76">
        <v>17</v>
      </c>
      <c r="G32" s="76">
        <v>16</v>
      </c>
      <c r="H32" s="69"/>
      <c r="I32" s="69"/>
      <c r="J32" s="69"/>
      <c r="K32" s="69"/>
      <c r="L32" s="69"/>
      <c r="M32" s="69"/>
    </row>
    <row r="33" spans="1:13" ht="15">
      <c r="A33" s="140"/>
      <c r="B33" s="144" t="s">
        <v>47</v>
      </c>
      <c r="C33" s="84" t="s">
        <v>48</v>
      </c>
      <c r="D33" s="76">
        <v>5</v>
      </c>
      <c r="E33" s="76">
        <v>5</v>
      </c>
      <c r="F33" s="76">
        <v>5</v>
      </c>
      <c r="G33" s="76">
        <v>5</v>
      </c>
      <c r="H33" s="69"/>
      <c r="I33" s="69"/>
      <c r="J33" s="69"/>
      <c r="K33" s="69"/>
      <c r="L33" s="69"/>
      <c r="M33" s="69"/>
    </row>
    <row r="34" spans="1:13" ht="15">
      <c r="A34" s="140"/>
      <c r="B34" s="145"/>
      <c r="C34" s="84" t="s">
        <v>42</v>
      </c>
      <c r="D34" s="75">
        <f>D33*1/D32</f>
        <v>0.3125</v>
      </c>
      <c r="E34" s="75">
        <f>E33*1/E32</f>
        <v>0.33333333333333331</v>
      </c>
      <c r="F34" s="75">
        <f>F33*1/F32</f>
        <v>0.29411764705882354</v>
      </c>
      <c r="G34" s="75">
        <f>G33*1/G32</f>
        <v>0.3125</v>
      </c>
      <c r="H34" s="69"/>
      <c r="I34" s="69"/>
      <c r="J34" s="69"/>
      <c r="K34" s="69"/>
      <c r="L34" s="69"/>
      <c r="M34" s="69"/>
    </row>
    <row r="35" spans="1:13" ht="15">
      <c r="A35" s="140"/>
      <c r="B35" s="31" t="s">
        <v>144</v>
      </c>
      <c r="C35" s="84" t="s">
        <v>48</v>
      </c>
      <c r="D35" s="76">
        <v>4</v>
      </c>
      <c r="E35" s="76">
        <v>4</v>
      </c>
      <c r="F35" s="76"/>
      <c r="G35" s="76"/>
      <c r="H35" s="69"/>
      <c r="I35" s="69"/>
      <c r="J35" s="69"/>
      <c r="K35" s="69"/>
      <c r="L35" s="69"/>
      <c r="M35" s="69"/>
    </row>
    <row r="36" spans="1:13" ht="15">
      <c r="A36" s="140"/>
      <c r="B36" s="144" t="s">
        <v>47</v>
      </c>
      <c r="C36" s="84" t="s">
        <v>48</v>
      </c>
      <c r="D36" s="76">
        <v>4</v>
      </c>
      <c r="E36" s="76">
        <v>4</v>
      </c>
      <c r="F36" s="76"/>
      <c r="G36" s="76"/>
      <c r="H36" s="69"/>
      <c r="I36" s="69"/>
      <c r="J36" s="69"/>
      <c r="K36" s="69"/>
      <c r="L36" s="69"/>
      <c r="M36" s="69"/>
    </row>
    <row r="37" spans="1:13" ht="15">
      <c r="A37" s="140"/>
      <c r="B37" s="145"/>
      <c r="C37" s="84" t="s">
        <v>42</v>
      </c>
      <c r="D37" s="75">
        <f>D36*1/D35</f>
        <v>1</v>
      </c>
      <c r="E37" s="75">
        <f>E36*1/E35</f>
        <v>1</v>
      </c>
      <c r="F37" s="75"/>
      <c r="G37" s="75"/>
      <c r="H37" s="69"/>
      <c r="I37" s="69"/>
      <c r="J37" s="69"/>
      <c r="K37" s="69"/>
      <c r="L37" s="69"/>
      <c r="M37" s="69"/>
    </row>
    <row r="38" spans="1:13" ht="15">
      <c r="A38" s="140" t="s">
        <v>79</v>
      </c>
      <c r="B38" s="30" t="s">
        <v>37</v>
      </c>
      <c r="C38" s="84" t="s">
        <v>48</v>
      </c>
      <c r="D38" s="76"/>
      <c r="E38" s="76"/>
      <c r="F38" s="76">
        <v>2</v>
      </c>
      <c r="G38" s="76">
        <v>2</v>
      </c>
      <c r="H38" s="69"/>
      <c r="I38" s="69"/>
      <c r="J38" s="69"/>
      <c r="K38" s="69"/>
      <c r="L38" s="69"/>
      <c r="M38" s="69"/>
    </row>
    <row r="39" spans="1:13" ht="15">
      <c r="A39" s="140"/>
      <c r="B39" s="144" t="s">
        <v>47</v>
      </c>
      <c r="C39" s="84" t="s">
        <v>48</v>
      </c>
      <c r="D39" s="76"/>
      <c r="E39" s="76"/>
      <c r="F39" s="76"/>
      <c r="G39" s="76"/>
      <c r="H39" s="69"/>
      <c r="I39" s="69"/>
      <c r="J39" s="69"/>
      <c r="K39" s="69"/>
      <c r="L39" s="69"/>
      <c r="M39" s="69"/>
    </row>
    <row r="40" spans="1:13" ht="15">
      <c r="A40" s="140"/>
      <c r="B40" s="145"/>
      <c r="C40" s="84" t="s">
        <v>42</v>
      </c>
      <c r="D40" s="75"/>
      <c r="E40" s="75"/>
      <c r="F40" s="75"/>
      <c r="G40" s="75"/>
      <c r="H40" s="69"/>
      <c r="I40" s="69"/>
      <c r="J40" s="69"/>
      <c r="K40" s="69"/>
      <c r="L40" s="69"/>
      <c r="M40" s="69"/>
    </row>
    <row r="41" spans="1:13" ht="15">
      <c r="A41" s="140" t="s">
        <v>80</v>
      </c>
      <c r="B41" s="30" t="s">
        <v>0</v>
      </c>
      <c r="C41" s="84" t="s">
        <v>48</v>
      </c>
      <c r="D41" s="76">
        <v>10</v>
      </c>
      <c r="E41" s="76">
        <v>12</v>
      </c>
      <c r="F41" s="76">
        <v>12</v>
      </c>
      <c r="G41" s="76">
        <v>12</v>
      </c>
      <c r="H41" s="69"/>
      <c r="I41" s="69"/>
      <c r="J41" s="69"/>
      <c r="K41" s="69"/>
      <c r="L41" s="69"/>
      <c r="M41" s="69"/>
    </row>
    <row r="42" spans="1:13" ht="15">
      <c r="A42" s="140"/>
      <c r="B42" s="144" t="s">
        <v>47</v>
      </c>
      <c r="C42" s="84" t="s">
        <v>48</v>
      </c>
      <c r="D42" s="76">
        <v>3</v>
      </c>
      <c r="E42" s="76">
        <v>3</v>
      </c>
      <c r="F42" s="76">
        <v>3</v>
      </c>
      <c r="G42" s="76">
        <v>3</v>
      </c>
      <c r="H42" s="69"/>
      <c r="I42" s="69"/>
      <c r="J42" s="69"/>
      <c r="K42" s="69"/>
      <c r="L42" s="69"/>
      <c r="M42" s="69"/>
    </row>
    <row r="43" spans="1:13" ht="15">
      <c r="A43" s="140"/>
      <c r="B43" s="145"/>
      <c r="C43" s="84" t="s">
        <v>42</v>
      </c>
      <c r="D43" s="75">
        <f>D42*1/D41</f>
        <v>0.3</v>
      </c>
      <c r="E43" s="75">
        <f>E42*1/E41</f>
        <v>0.25</v>
      </c>
      <c r="F43" s="75">
        <f>F42*1/F41</f>
        <v>0.25</v>
      </c>
      <c r="G43" s="75">
        <f>G42*1/G41</f>
        <v>0.25</v>
      </c>
      <c r="H43" s="69"/>
      <c r="I43" s="69"/>
      <c r="J43" s="69"/>
      <c r="K43" s="69"/>
      <c r="L43" s="69"/>
      <c r="M43" s="69"/>
    </row>
    <row r="44" spans="1:13" ht="15">
      <c r="A44" s="140" t="s">
        <v>81</v>
      </c>
      <c r="B44" s="30" t="s">
        <v>4</v>
      </c>
      <c r="C44" s="84" t="s">
        <v>48</v>
      </c>
      <c r="D44" s="76">
        <v>5</v>
      </c>
      <c r="E44" s="76">
        <v>5</v>
      </c>
      <c r="F44" s="76">
        <v>7</v>
      </c>
      <c r="G44" s="76">
        <v>7</v>
      </c>
      <c r="H44" s="69"/>
      <c r="I44" s="69"/>
      <c r="J44" s="69"/>
      <c r="K44" s="69"/>
      <c r="L44" s="69"/>
      <c r="M44" s="69"/>
    </row>
    <row r="45" spans="1:13" ht="15">
      <c r="A45" s="140"/>
      <c r="B45" s="144" t="s">
        <v>47</v>
      </c>
      <c r="C45" s="84" t="s">
        <v>48</v>
      </c>
      <c r="D45" s="76">
        <v>1</v>
      </c>
      <c r="E45" s="76">
        <v>1</v>
      </c>
      <c r="F45" s="76">
        <v>1</v>
      </c>
      <c r="G45" s="76">
        <v>1</v>
      </c>
      <c r="H45" s="69"/>
      <c r="I45" s="69"/>
      <c r="J45" s="69"/>
      <c r="K45" s="69"/>
      <c r="L45" s="69"/>
      <c r="M45" s="69"/>
    </row>
    <row r="46" spans="1:13" ht="15">
      <c r="A46" s="140"/>
      <c r="B46" s="145"/>
      <c r="C46" s="84" t="s">
        <v>42</v>
      </c>
      <c r="D46" s="75">
        <f>D45*1/D44</f>
        <v>0.2</v>
      </c>
      <c r="E46" s="75">
        <f>E45*1/E44</f>
        <v>0.2</v>
      </c>
      <c r="F46" s="75">
        <f>F45*1/F44</f>
        <v>0.14285714285714285</v>
      </c>
      <c r="G46" s="75">
        <f>G45*1/G44</f>
        <v>0.14285714285714285</v>
      </c>
      <c r="H46" s="69"/>
      <c r="I46" s="69"/>
      <c r="J46" s="69"/>
      <c r="K46" s="69"/>
      <c r="L46" s="69"/>
      <c r="M46" s="69"/>
    </row>
    <row r="47" spans="1:13" ht="15">
      <c r="A47" s="140" t="s">
        <v>82</v>
      </c>
      <c r="B47" s="30" t="s">
        <v>123</v>
      </c>
      <c r="C47" s="84" t="s">
        <v>48</v>
      </c>
      <c r="D47" s="76"/>
      <c r="E47" s="76"/>
      <c r="F47" s="76"/>
      <c r="G47" s="76"/>
      <c r="H47" s="69"/>
      <c r="I47" s="69"/>
      <c r="J47" s="69"/>
      <c r="K47" s="69"/>
      <c r="L47" s="69"/>
      <c r="M47" s="69"/>
    </row>
    <row r="48" spans="1:13" ht="15">
      <c r="A48" s="140"/>
      <c r="B48" s="144" t="s">
        <v>47</v>
      </c>
      <c r="C48" s="84" t="s">
        <v>48</v>
      </c>
      <c r="D48" s="76"/>
      <c r="E48" s="76"/>
      <c r="F48" s="76"/>
      <c r="G48" s="76"/>
      <c r="H48" s="69"/>
      <c r="I48" s="69"/>
      <c r="J48" s="69"/>
      <c r="K48" s="69"/>
      <c r="L48" s="69"/>
      <c r="M48" s="69"/>
    </row>
    <row r="49" spans="1:13" ht="15">
      <c r="A49" s="140"/>
      <c r="B49" s="145"/>
      <c r="C49" s="84" t="s">
        <v>42</v>
      </c>
      <c r="D49" s="75"/>
      <c r="E49" s="75"/>
      <c r="F49" s="75"/>
      <c r="G49" s="75"/>
      <c r="H49" s="69"/>
      <c r="I49" s="69"/>
      <c r="J49" s="69"/>
      <c r="K49" s="69"/>
      <c r="L49" s="69"/>
      <c r="M49" s="69"/>
    </row>
    <row r="50" spans="1:13" ht="15">
      <c r="A50" s="140" t="s">
        <v>83</v>
      </c>
      <c r="B50" s="30" t="s">
        <v>5</v>
      </c>
      <c r="C50" s="84" t="s">
        <v>48</v>
      </c>
      <c r="D50" s="76">
        <v>8</v>
      </c>
      <c r="E50" s="76">
        <v>7</v>
      </c>
      <c r="F50" s="76">
        <v>7</v>
      </c>
      <c r="G50" s="76">
        <v>7</v>
      </c>
      <c r="H50" s="69"/>
      <c r="I50" s="69"/>
      <c r="J50" s="69"/>
      <c r="K50" s="69"/>
      <c r="L50" s="69"/>
      <c r="M50" s="69"/>
    </row>
    <row r="51" spans="1:13" ht="15">
      <c r="A51" s="140"/>
      <c r="B51" s="144" t="s">
        <v>47</v>
      </c>
      <c r="C51" s="84" t="s">
        <v>48</v>
      </c>
      <c r="D51" s="76">
        <v>1</v>
      </c>
      <c r="E51" s="76">
        <v>1</v>
      </c>
      <c r="F51" s="76">
        <v>1</v>
      </c>
      <c r="G51" s="76">
        <v>1</v>
      </c>
      <c r="H51" s="69"/>
      <c r="I51" s="69"/>
      <c r="J51" s="69"/>
      <c r="K51" s="69"/>
      <c r="L51" s="69"/>
      <c r="M51" s="69"/>
    </row>
    <row r="52" spans="1:13" ht="15">
      <c r="A52" s="140"/>
      <c r="B52" s="145"/>
      <c r="C52" s="84" t="s">
        <v>42</v>
      </c>
      <c r="D52" s="75">
        <f>D51*1/D50</f>
        <v>0.125</v>
      </c>
      <c r="E52" s="75">
        <f>E51*1/E50</f>
        <v>0.14285714285714285</v>
      </c>
      <c r="F52" s="75">
        <f>F51*1/F50</f>
        <v>0.14285714285714285</v>
      </c>
      <c r="G52" s="75">
        <f>G51*1/G50</f>
        <v>0.14285714285714285</v>
      </c>
      <c r="H52" s="69"/>
      <c r="I52" s="69"/>
      <c r="J52" s="69"/>
      <c r="K52" s="69"/>
      <c r="L52" s="69"/>
      <c r="M52" s="69"/>
    </row>
    <row r="53" spans="1:13" ht="15.75" customHeight="1">
      <c r="A53" s="140" t="s">
        <v>84</v>
      </c>
      <c r="B53" s="30" t="s">
        <v>6</v>
      </c>
      <c r="C53" s="84" t="s">
        <v>48</v>
      </c>
      <c r="D53" s="76">
        <v>12</v>
      </c>
      <c r="E53" s="76">
        <v>10</v>
      </c>
      <c r="F53" s="76">
        <v>10</v>
      </c>
      <c r="G53" s="76">
        <v>10</v>
      </c>
      <c r="H53" s="69"/>
      <c r="I53" s="69"/>
      <c r="J53" s="69"/>
      <c r="K53" s="69"/>
      <c r="L53" s="69"/>
      <c r="M53" s="69"/>
    </row>
    <row r="54" spans="1:13" ht="15">
      <c r="A54" s="140"/>
      <c r="B54" s="144" t="s">
        <v>47</v>
      </c>
      <c r="C54" s="84" t="s">
        <v>48</v>
      </c>
      <c r="D54" s="76">
        <v>5</v>
      </c>
      <c r="E54" s="76">
        <v>5</v>
      </c>
      <c r="F54" s="76">
        <v>5</v>
      </c>
      <c r="G54" s="76">
        <v>5</v>
      </c>
      <c r="H54" s="69"/>
      <c r="I54" s="69"/>
      <c r="J54" s="69"/>
      <c r="K54" s="69"/>
      <c r="L54" s="69"/>
      <c r="M54" s="69"/>
    </row>
    <row r="55" spans="1:13" ht="15">
      <c r="A55" s="140"/>
      <c r="B55" s="145"/>
      <c r="C55" s="84" t="s">
        <v>42</v>
      </c>
      <c r="D55" s="75">
        <f>D54*1/D53</f>
        <v>0.41666666666666669</v>
      </c>
      <c r="E55" s="75">
        <f>E54*1/E53</f>
        <v>0.5</v>
      </c>
      <c r="F55" s="75">
        <f>F54*1/F53</f>
        <v>0.5</v>
      </c>
      <c r="G55" s="75">
        <f>G54*1/G53</f>
        <v>0.5</v>
      </c>
      <c r="H55" s="69"/>
      <c r="I55" s="69"/>
      <c r="J55" s="69"/>
      <c r="K55" s="69"/>
      <c r="L55" s="69"/>
      <c r="M55" s="69"/>
    </row>
    <row r="56" spans="1:13" ht="15">
      <c r="A56" s="140" t="s">
        <v>85</v>
      </c>
      <c r="B56" s="30" t="s">
        <v>38</v>
      </c>
      <c r="C56" s="84" t="s">
        <v>48</v>
      </c>
      <c r="D56" s="76">
        <v>1</v>
      </c>
      <c r="E56" s="76">
        <v>1</v>
      </c>
      <c r="F56" s="76">
        <v>1</v>
      </c>
      <c r="G56" s="76">
        <v>1</v>
      </c>
      <c r="H56" s="69"/>
      <c r="I56" s="69"/>
      <c r="J56" s="69"/>
      <c r="K56" s="69"/>
      <c r="L56" s="69"/>
      <c r="M56" s="69"/>
    </row>
    <row r="57" spans="1:13" ht="15">
      <c r="A57" s="140"/>
      <c r="B57" s="144" t="s">
        <v>47</v>
      </c>
      <c r="C57" s="84" t="s">
        <v>48</v>
      </c>
      <c r="D57" s="76"/>
      <c r="E57" s="76"/>
      <c r="F57" s="76"/>
      <c r="G57" s="76"/>
      <c r="H57" s="69"/>
      <c r="I57" s="69"/>
      <c r="J57" s="69"/>
      <c r="K57" s="69"/>
      <c r="L57" s="69"/>
      <c r="M57" s="69"/>
    </row>
    <row r="58" spans="1:13" ht="15">
      <c r="A58" s="140"/>
      <c r="B58" s="145"/>
      <c r="C58" s="84" t="s">
        <v>42</v>
      </c>
      <c r="D58" s="75"/>
      <c r="E58" s="75"/>
      <c r="F58" s="75"/>
      <c r="G58" s="75"/>
      <c r="H58" s="69"/>
      <c r="I58" s="69"/>
      <c r="J58" s="69"/>
      <c r="K58" s="69"/>
      <c r="L58" s="69"/>
      <c r="M58" s="69"/>
    </row>
    <row r="59" spans="1:13" ht="15">
      <c r="A59" s="140" t="s">
        <v>86</v>
      </c>
      <c r="B59" s="30" t="s">
        <v>39</v>
      </c>
      <c r="C59" s="84" t="s">
        <v>48</v>
      </c>
      <c r="D59" s="76"/>
      <c r="E59" s="76"/>
      <c r="F59" s="76"/>
      <c r="G59" s="76"/>
      <c r="H59" s="69"/>
      <c r="I59" s="69"/>
      <c r="J59" s="69"/>
      <c r="K59" s="69"/>
      <c r="L59" s="69"/>
      <c r="M59" s="69"/>
    </row>
    <row r="60" spans="1:13" ht="15">
      <c r="A60" s="140"/>
      <c r="B60" s="144" t="s">
        <v>47</v>
      </c>
      <c r="C60" s="84" t="s">
        <v>48</v>
      </c>
      <c r="D60" s="76"/>
      <c r="E60" s="76"/>
      <c r="F60" s="76"/>
      <c r="G60" s="76"/>
      <c r="H60" s="69"/>
      <c r="I60" s="69"/>
      <c r="J60" s="69"/>
      <c r="K60" s="69"/>
      <c r="L60" s="69"/>
      <c r="M60" s="69"/>
    </row>
    <row r="61" spans="1:13" ht="15">
      <c r="A61" s="140"/>
      <c r="B61" s="145"/>
      <c r="C61" s="84" t="s">
        <v>42</v>
      </c>
      <c r="D61" s="75"/>
      <c r="E61" s="75"/>
      <c r="F61" s="75"/>
      <c r="G61" s="75"/>
      <c r="H61" s="69"/>
      <c r="I61" s="69"/>
      <c r="J61" s="69"/>
      <c r="K61" s="69"/>
      <c r="L61" s="69"/>
      <c r="M61" s="69"/>
    </row>
    <row r="62" spans="1:13" ht="18.75" customHeight="1">
      <c r="A62" s="140" t="s">
        <v>87</v>
      </c>
      <c r="B62" s="30" t="s">
        <v>7</v>
      </c>
      <c r="C62" s="84" t="s">
        <v>48</v>
      </c>
      <c r="D62" s="76"/>
      <c r="E62" s="76"/>
      <c r="F62" s="76"/>
      <c r="G62" s="76"/>
      <c r="H62" s="69"/>
      <c r="I62" s="69"/>
      <c r="J62" s="69"/>
      <c r="K62" s="69"/>
      <c r="L62" s="69"/>
      <c r="M62" s="69"/>
    </row>
    <row r="63" spans="1:13" ht="15">
      <c r="A63" s="140"/>
      <c r="B63" s="144" t="s">
        <v>47</v>
      </c>
      <c r="C63" s="84" t="s">
        <v>48</v>
      </c>
      <c r="D63" s="76"/>
      <c r="E63" s="76"/>
      <c r="F63" s="76"/>
      <c r="G63" s="76"/>
      <c r="H63" s="69"/>
      <c r="I63" s="69"/>
      <c r="J63" s="69"/>
      <c r="K63" s="69"/>
      <c r="L63" s="69"/>
      <c r="M63" s="69"/>
    </row>
    <row r="64" spans="1:13" ht="15">
      <c r="A64" s="140"/>
      <c r="B64" s="145"/>
      <c r="C64" s="84" t="s">
        <v>42</v>
      </c>
      <c r="D64" s="75"/>
      <c r="E64" s="75"/>
      <c r="F64" s="75"/>
      <c r="G64" s="75"/>
      <c r="H64" s="69"/>
      <c r="I64" s="69"/>
      <c r="J64" s="69"/>
      <c r="K64" s="69"/>
      <c r="L64" s="69"/>
      <c r="M64" s="69"/>
    </row>
    <row r="65" spans="1:13" ht="15">
      <c r="A65" s="140" t="s">
        <v>88</v>
      </c>
      <c r="B65" s="30" t="s">
        <v>8</v>
      </c>
      <c r="C65" s="84" t="s">
        <v>48</v>
      </c>
      <c r="D65" s="76">
        <v>10</v>
      </c>
      <c r="E65" s="76">
        <v>14</v>
      </c>
      <c r="F65" s="76">
        <v>15</v>
      </c>
      <c r="G65" s="76">
        <v>15</v>
      </c>
      <c r="H65" s="69"/>
      <c r="I65" s="69"/>
      <c r="J65" s="69"/>
      <c r="K65" s="69"/>
      <c r="L65" s="69"/>
      <c r="M65" s="69"/>
    </row>
    <row r="66" spans="1:13" ht="15">
      <c r="A66" s="140"/>
      <c r="B66" s="144" t="s">
        <v>47</v>
      </c>
      <c r="C66" s="84" t="s">
        <v>48</v>
      </c>
      <c r="D66" s="76">
        <v>3</v>
      </c>
      <c r="E66" s="76">
        <v>2</v>
      </c>
      <c r="F66" s="76">
        <v>2</v>
      </c>
      <c r="G66" s="76">
        <v>2</v>
      </c>
      <c r="H66" s="69"/>
      <c r="I66" s="69"/>
      <c r="J66" s="69"/>
      <c r="K66" s="69"/>
      <c r="L66" s="69"/>
      <c r="M66" s="69"/>
    </row>
    <row r="67" spans="1:13" ht="15">
      <c r="A67" s="140"/>
      <c r="B67" s="145"/>
      <c r="C67" s="84" t="s">
        <v>42</v>
      </c>
      <c r="D67" s="75">
        <f>D66*1/D65</f>
        <v>0.3</v>
      </c>
      <c r="E67" s="75">
        <f>E66*1/E65</f>
        <v>0.14285714285714285</v>
      </c>
      <c r="F67" s="75">
        <f>F66*1/F65</f>
        <v>0.13333333333333333</v>
      </c>
      <c r="G67" s="75">
        <f>G66*1/G65</f>
        <v>0.13333333333333333</v>
      </c>
      <c r="H67" s="69"/>
      <c r="I67" s="69"/>
      <c r="J67" s="69"/>
      <c r="K67" s="69"/>
      <c r="L67" s="69"/>
      <c r="M67" s="69"/>
    </row>
    <row r="68" spans="1:13" ht="15">
      <c r="A68" s="140" t="s">
        <v>89</v>
      </c>
      <c r="B68" s="30" t="s">
        <v>40</v>
      </c>
      <c r="C68" s="84" t="s">
        <v>48</v>
      </c>
      <c r="D68" s="76"/>
      <c r="E68" s="76"/>
      <c r="F68" s="76"/>
      <c r="G68" s="76"/>
      <c r="H68" s="69"/>
      <c r="I68" s="69"/>
      <c r="J68" s="69"/>
      <c r="K68" s="69"/>
      <c r="L68" s="69"/>
      <c r="M68" s="69"/>
    </row>
    <row r="69" spans="1:13" ht="15">
      <c r="A69" s="140"/>
      <c r="B69" s="144" t="s">
        <v>47</v>
      </c>
      <c r="C69" s="84" t="s">
        <v>48</v>
      </c>
      <c r="D69" s="76"/>
      <c r="E69" s="76"/>
      <c r="F69" s="76"/>
      <c r="G69" s="76"/>
      <c r="H69" s="69"/>
      <c r="I69" s="69"/>
      <c r="J69" s="69"/>
      <c r="K69" s="69"/>
      <c r="L69" s="69"/>
      <c r="M69" s="69"/>
    </row>
    <row r="70" spans="1:13" ht="15">
      <c r="A70" s="140"/>
      <c r="B70" s="145"/>
      <c r="C70" s="84" t="s">
        <v>42</v>
      </c>
      <c r="D70" s="75"/>
      <c r="E70" s="75"/>
      <c r="F70" s="75"/>
      <c r="G70" s="75"/>
      <c r="H70" s="69"/>
      <c r="I70" s="69"/>
      <c r="J70" s="69"/>
      <c r="K70" s="69"/>
      <c r="L70" s="69"/>
      <c r="M70" s="69"/>
    </row>
    <row r="71" spans="1:13" s="41" customFormat="1" ht="15">
      <c r="A71" s="141" t="s">
        <v>104</v>
      </c>
      <c r="B71" s="30" t="s">
        <v>105</v>
      </c>
      <c r="C71" s="84" t="s">
        <v>48</v>
      </c>
      <c r="D71" s="78"/>
      <c r="E71" s="78"/>
      <c r="F71" s="78"/>
      <c r="G71" s="78"/>
    </row>
    <row r="72" spans="1:13" s="41" customFormat="1" ht="15">
      <c r="A72" s="142"/>
      <c r="B72" s="144" t="s">
        <v>47</v>
      </c>
      <c r="C72" s="84" t="s">
        <v>48</v>
      </c>
      <c r="D72" s="78"/>
      <c r="E72" s="78"/>
      <c r="F72" s="78"/>
      <c r="G72" s="78"/>
    </row>
    <row r="73" spans="1:13" s="41" customFormat="1" ht="15">
      <c r="A73" s="143"/>
      <c r="B73" s="145"/>
      <c r="C73" s="84" t="s">
        <v>42</v>
      </c>
      <c r="D73" s="79"/>
      <c r="E73" s="79"/>
      <c r="F73" s="75"/>
      <c r="G73" s="75"/>
    </row>
    <row r="74" spans="1:13" ht="12.75" customHeight="1">
      <c r="A74" s="85"/>
      <c r="B74" s="85"/>
      <c r="C74" s="85"/>
      <c r="D74" s="85"/>
      <c r="E74" s="85"/>
      <c r="F74" s="85"/>
      <c r="G74" s="85"/>
      <c r="H74" s="69"/>
      <c r="I74" s="69"/>
      <c r="J74" s="69"/>
      <c r="K74" s="69"/>
      <c r="L74" s="69"/>
      <c r="M74" s="69"/>
    </row>
    <row r="75" spans="1:13" ht="15">
      <c r="A75" s="147" t="s">
        <v>153</v>
      </c>
      <c r="B75" s="147"/>
      <c r="C75" s="147"/>
      <c r="D75" s="147"/>
      <c r="E75" s="147"/>
      <c r="F75" s="147"/>
      <c r="G75" s="85"/>
      <c r="H75" s="69"/>
      <c r="I75" s="69"/>
      <c r="J75" s="69"/>
      <c r="K75" s="69"/>
      <c r="L75" s="69"/>
      <c r="M75" s="69"/>
    </row>
    <row r="76" spans="1:13" ht="15">
      <c r="A76" s="146" t="s">
        <v>154</v>
      </c>
      <c r="B76" s="146"/>
      <c r="C76" s="146"/>
      <c r="D76" s="146"/>
      <c r="E76" s="146"/>
      <c r="F76" s="146"/>
      <c r="G76" s="146"/>
      <c r="H76" s="69"/>
      <c r="I76" s="69"/>
      <c r="J76" s="69"/>
      <c r="K76" s="69"/>
      <c r="L76" s="69"/>
      <c r="M76" s="69"/>
    </row>
    <row r="77" spans="1:13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</row>
    <row r="78" spans="1:13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</row>
    <row r="79" spans="1:13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1:13">
      <c r="A80" s="69"/>
      <c r="B80" s="44"/>
      <c r="C80" s="44"/>
      <c r="D80" s="69"/>
      <c r="E80" s="69"/>
      <c r="F80" s="69"/>
      <c r="G80" s="69"/>
      <c r="H80" s="69"/>
      <c r="I80" s="69"/>
      <c r="J80" s="69"/>
      <c r="K80" s="69"/>
      <c r="L80" s="69"/>
      <c r="M80" s="69"/>
    </row>
    <row r="81" spans="1:13">
      <c r="A81" s="69"/>
      <c r="B81" s="63" t="s">
        <v>155</v>
      </c>
      <c r="C81" s="69"/>
      <c r="D81" s="22" t="s">
        <v>126</v>
      </c>
      <c r="E81" s="69"/>
      <c r="F81" s="67" t="s">
        <v>162</v>
      </c>
      <c r="G81" s="69"/>
      <c r="H81" s="69"/>
      <c r="I81" s="69"/>
      <c r="J81" s="69"/>
      <c r="K81" s="69"/>
      <c r="L81" s="69"/>
      <c r="M81" s="69"/>
    </row>
    <row r="82" spans="1:13" ht="15">
      <c r="A82" s="69"/>
      <c r="B82" s="24" t="s">
        <v>127</v>
      </c>
      <c r="C82" s="18"/>
      <c r="D82" s="22" t="s">
        <v>92</v>
      </c>
      <c r="E82" s="69"/>
      <c r="F82" s="48" t="s">
        <v>128</v>
      </c>
      <c r="G82" s="69"/>
      <c r="H82" s="69"/>
      <c r="I82" s="69"/>
      <c r="J82" s="69"/>
      <c r="K82" s="69"/>
      <c r="L82" s="69"/>
      <c r="M82" s="69"/>
    </row>
    <row r="83" spans="1:13">
      <c r="A83" s="69"/>
      <c r="B83" s="24"/>
      <c r="C83" s="20"/>
      <c r="D83" s="22"/>
      <c r="E83" s="69"/>
      <c r="F83" s="48"/>
      <c r="G83" s="69"/>
      <c r="H83" s="69"/>
      <c r="I83" s="69"/>
      <c r="J83" s="69"/>
      <c r="K83" s="69"/>
      <c r="L83" s="69"/>
      <c r="M83" s="69"/>
    </row>
    <row r="84" spans="1:13">
      <c r="A84" s="69"/>
      <c r="B84" s="49"/>
      <c r="C84" s="49"/>
      <c r="D84" s="22"/>
      <c r="E84" s="69"/>
      <c r="F84" s="48"/>
      <c r="G84" s="69"/>
      <c r="H84" s="69"/>
      <c r="I84" s="69"/>
      <c r="J84" s="69"/>
      <c r="K84" s="69"/>
      <c r="L84" s="69"/>
      <c r="M84" s="69"/>
    </row>
    <row r="85" spans="1:13">
      <c r="A85" s="69"/>
      <c r="B85" s="68" t="s">
        <v>156</v>
      </c>
      <c r="C85" s="20"/>
      <c r="D85" s="22" t="s">
        <v>126</v>
      </c>
      <c r="E85" s="69"/>
      <c r="F85" s="67" t="s">
        <v>157</v>
      </c>
      <c r="G85" s="69"/>
      <c r="H85" s="69"/>
      <c r="I85" s="69"/>
      <c r="J85" s="69"/>
      <c r="K85" s="69"/>
      <c r="L85" s="69"/>
      <c r="M85" s="69"/>
    </row>
    <row r="86" spans="1:13">
      <c r="A86" s="69"/>
      <c r="B86" s="69"/>
      <c r="C86" s="20"/>
      <c r="D86" s="22" t="s">
        <v>92</v>
      </c>
      <c r="E86" s="69"/>
      <c r="F86" s="48" t="s">
        <v>128</v>
      </c>
      <c r="G86" s="69"/>
      <c r="H86" s="69"/>
      <c r="I86" s="69"/>
      <c r="J86" s="69"/>
      <c r="K86" s="69"/>
      <c r="L86" s="69"/>
      <c r="M86" s="69"/>
    </row>
    <row r="87" spans="1:13">
      <c r="A87" s="69"/>
      <c r="B87" s="20"/>
      <c r="C87" s="20"/>
      <c r="D87" s="22"/>
      <c r="E87" s="69"/>
      <c r="F87" s="48"/>
      <c r="G87" s="69"/>
      <c r="H87" s="69"/>
      <c r="I87" s="69"/>
      <c r="J87" s="69"/>
      <c r="K87" s="69"/>
      <c r="L87" s="69"/>
      <c r="M87" s="69"/>
    </row>
    <row r="88" spans="1:13">
      <c r="A88" s="69"/>
      <c r="B88" s="20"/>
      <c r="C88" s="20"/>
      <c r="D88" s="22"/>
      <c r="E88" s="69"/>
      <c r="F88" s="48"/>
      <c r="G88" s="69"/>
      <c r="H88" s="69"/>
      <c r="I88" s="69"/>
      <c r="J88" s="69"/>
      <c r="K88" s="69"/>
      <c r="L88" s="69"/>
      <c r="M88" s="69"/>
    </row>
    <row r="89" spans="1:13">
      <c r="A89" s="69"/>
      <c r="B89" s="63" t="s">
        <v>152</v>
      </c>
      <c r="C89" s="20"/>
      <c r="D89" s="22" t="s">
        <v>126</v>
      </c>
      <c r="E89" s="69"/>
      <c r="F89" s="67" t="s">
        <v>158</v>
      </c>
      <c r="G89" s="80"/>
      <c r="H89" s="69"/>
      <c r="I89" s="69"/>
      <c r="J89" s="69"/>
      <c r="K89" s="69"/>
      <c r="L89" s="69"/>
      <c r="M89" s="69"/>
    </row>
    <row r="90" spans="1:13">
      <c r="A90" s="69"/>
      <c r="B90" s="20" t="s">
        <v>129</v>
      </c>
      <c r="C90" s="20"/>
      <c r="D90" s="22" t="s">
        <v>92</v>
      </c>
      <c r="E90" s="69"/>
      <c r="F90" s="48" t="s">
        <v>128</v>
      </c>
      <c r="G90" s="69"/>
      <c r="H90" s="69"/>
      <c r="I90" s="69"/>
      <c r="J90" s="69"/>
      <c r="K90" s="69"/>
      <c r="L90" s="69"/>
      <c r="M90" s="69"/>
    </row>
    <row r="91" spans="1:13">
      <c r="A91" s="69"/>
      <c r="B91" s="20"/>
      <c r="C91" s="20"/>
      <c r="D91" s="20"/>
      <c r="E91" s="20"/>
      <c r="F91" s="69"/>
      <c r="G91" s="69"/>
      <c r="H91" s="69"/>
      <c r="I91" s="69"/>
      <c r="J91" s="69"/>
    </row>
    <row r="92" spans="1:13">
      <c r="A92" s="69"/>
      <c r="B92" s="69"/>
      <c r="C92" s="69"/>
      <c r="D92" s="69"/>
      <c r="E92" s="69"/>
      <c r="F92" s="69"/>
      <c r="G92" s="69"/>
      <c r="H92" s="69"/>
      <c r="I92" s="69"/>
      <c r="J92" s="69"/>
    </row>
    <row r="93" spans="1:13">
      <c r="A93" s="69"/>
      <c r="B93" s="69"/>
      <c r="C93" s="69"/>
      <c r="D93" s="69"/>
      <c r="E93" s="69"/>
      <c r="F93" s="69"/>
      <c r="G93" s="69"/>
      <c r="H93" s="69"/>
      <c r="I93" s="69"/>
      <c r="J93" s="69"/>
    </row>
  </sheetData>
  <mergeCells count="52">
    <mergeCell ref="L2:M2"/>
    <mergeCell ref="F1:G1"/>
    <mergeCell ref="A3:G3"/>
    <mergeCell ref="A11:A13"/>
    <mergeCell ref="D5:G5"/>
    <mergeCell ref="C5:C6"/>
    <mergeCell ref="B5:B6"/>
    <mergeCell ref="B9:B10"/>
    <mergeCell ref="B12:B13"/>
    <mergeCell ref="I2:J2"/>
    <mergeCell ref="B15:B16"/>
    <mergeCell ref="A5:A6"/>
    <mergeCell ref="A8:A10"/>
    <mergeCell ref="A17:A19"/>
    <mergeCell ref="B30:B31"/>
    <mergeCell ref="A29:A31"/>
    <mergeCell ref="B21:B22"/>
    <mergeCell ref="B27:B28"/>
    <mergeCell ref="A14:A16"/>
    <mergeCell ref="A76:G76"/>
    <mergeCell ref="B18:B19"/>
    <mergeCell ref="A75:F75"/>
    <mergeCell ref="B33:B34"/>
    <mergeCell ref="B36:B37"/>
    <mergeCell ref="B66:B67"/>
    <mergeCell ref="B57:B58"/>
    <mergeCell ref="B60:B61"/>
    <mergeCell ref="A26:A28"/>
    <mergeCell ref="B24:B25"/>
    <mergeCell ref="A20:A25"/>
    <mergeCell ref="A62:A64"/>
    <mergeCell ref="B48:B49"/>
    <mergeCell ref="A47:A49"/>
    <mergeCell ref="A44:A46"/>
    <mergeCell ref="B54:B55"/>
    <mergeCell ref="A50:A52"/>
    <mergeCell ref="A56:A58"/>
    <mergeCell ref="B39:B40"/>
    <mergeCell ref="A32:A37"/>
    <mergeCell ref="A59:A61"/>
    <mergeCell ref="A41:A43"/>
    <mergeCell ref="A38:A40"/>
    <mergeCell ref="A53:A55"/>
    <mergeCell ref="B45:B46"/>
    <mergeCell ref="B51:B52"/>
    <mergeCell ref="B42:B43"/>
    <mergeCell ref="A68:A70"/>
    <mergeCell ref="A71:A73"/>
    <mergeCell ref="B72:B73"/>
    <mergeCell ref="B63:B64"/>
    <mergeCell ref="B69:B70"/>
    <mergeCell ref="A65:A67"/>
  </mergeCells>
  <phoneticPr fontId="2" type="noConversion"/>
  <dataValidations count="2">
    <dataValidation operator="lessThanOrEqual" showInputMessage="1" showErrorMessage="1" error="Не повинно бути більше за кількість всього автотракторної техніки і спецмеханізмів в електричних мережах" sqref="D13:G13 D70:G70 D55:G55 D28:G28 D25:G25 D16:G16 D31:G31 D67:G67 D22:G22 F10:G10 D64:G64 D61:G61 D58:G58 D52:G52 D46:G46 D49:G49 D43:G43 D37:G37 D40:G40 D34:G34 D73:G73 D19:G19 D10"/>
    <dataValidation operator="lessThanOrEqual" showErrorMessage="1" errorTitle="Не заповнювати" error="Не повинно бути більше за кількість всього автотракторної техніки і спецмеханізмів в електричних мережах" sqref="E10"/>
  </dataValidations>
  <pageMargins left="1.1811023622047245" right="0.59055118110236227" top="0.59055118110236227" bottom="0.39370078740157483" header="0.39370078740157483" footer="0.31496062992125984"/>
  <pageSetup paperSize="9" scale="47" fitToHeight="3" orientation="portrait" r:id="rId1"/>
  <headerFooter differentFirst="1" alignWithMargins="0">
    <oddHeader>&amp;C&amp;P&amp;R&amp;"Times New Roman,обычный"Продовження додатка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92D050"/>
    <pageSetUpPr fitToPage="1"/>
  </sheetPr>
  <dimension ref="A1:P86"/>
  <sheetViews>
    <sheetView view="pageBreakPreview" zoomScale="110" zoomScaleNormal="100" zoomScaleSheetLayoutView="110" workbookViewId="0">
      <selection activeCell="F70" sqref="F70"/>
    </sheetView>
  </sheetViews>
  <sheetFormatPr defaultRowHeight="12.75"/>
  <cols>
    <col min="1" max="1" width="3.7109375" style="5" customWidth="1"/>
    <col min="2" max="2" width="28.7109375" style="5" customWidth="1"/>
    <col min="3" max="3" width="16.140625" style="5" customWidth="1"/>
    <col min="4" max="4" width="8.42578125" style="5" customWidth="1"/>
    <col min="5" max="5" width="13.140625" style="5" customWidth="1"/>
    <col min="6" max="6" width="17.42578125" style="5" customWidth="1"/>
    <col min="7" max="7" width="12.5703125" style="5" customWidth="1"/>
    <col min="8" max="8" width="10" style="5" customWidth="1"/>
    <col min="9" max="9" width="9.7109375" style="5" customWidth="1"/>
    <col min="10" max="10" width="11.140625" style="5" customWidth="1"/>
    <col min="11" max="11" width="12.5703125" style="5" customWidth="1"/>
    <col min="12" max="12" width="20.85546875" style="5" customWidth="1"/>
    <col min="13" max="13" width="14.28515625" style="5" customWidth="1"/>
    <col min="14" max="14" width="11.28515625" style="5" customWidth="1"/>
    <col min="15" max="15" width="11.42578125" style="5" customWidth="1"/>
    <col min="16" max="16" width="19.5703125" style="5" customWidth="1"/>
    <col min="17" max="16384" width="9.140625" style="5"/>
  </cols>
  <sheetData>
    <row r="1" spans="1:16" s="19" customFormat="1" ht="89.25" customHeight="1">
      <c r="A1" s="20"/>
      <c r="B1" s="20"/>
      <c r="C1" s="20"/>
      <c r="D1" s="20"/>
      <c r="E1" s="20"/>
      <c r="F1" s="20"/>
      <c r="G1" s="20"/>
      <c r="H1" s="20"/>
      <c r="I1" s="43"/>
      <c r="J1" s="20"/>
      <c r="K1" s="20"/>
      <c r="L1" s="20"/>
      <c r="M1" s="155" t="s">
        <v>140</v>
      </c>
      <c r="N1" s="155"/>
      <c r="O1" s="155"/>
      <c r="P1" s="155"/>
    </row>
    <row r="2" spans="1:16" s="19" customFormat="1" ht="25.5" customHeight="1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s="19" customFormat="1" ht="9.75" customHeight="1">
      <c r="A3" s="20"/>
      <c r="B3" s="20"/>
      <c r="C3" s="20"/>
      <c r="D3" s="92"/>
      <c r="E3" s="20"/>
      <c r="F3" s="20"/>
      <c r="G3" s="7"/>
      <c r="H3" s="8"/>
      <c r="I3" s="8"/>
      <c r="J3" s="8"/>
      <c r="K3" s="42"/>
      <c r="L3" s="20"/>
      <c r="M3" s="20"/>
      <c r="N3" s="20"/>
      <c r="O3" s="20"/>
      <c r="P3" s="20"/>
    </row>
    <row r="4" spans="1:16" s="6" customFormat="1" ht="43.5" customHeight="1">
      <c r="A4" s="156" t="s">
        <v>41</v>
      </c>
      <c r="B4" s="156" t="s">
        <v>13</v>
      </c>
      <c r="C4" s="156" t="s">
        <v>65</v>
      </c>
      <c r="D4" s="156" t="s">
        <v>66</v>
      </c>
      <c r="E4" s="156" t="s">
        <v>14</v>
      </c>
      <c r="F4" s="156" t="s">
        <v>133</v>
      </c>
      <c r="G4" s="156" t="s">
        <v>70</v>
      </c>
      <c r="H4" s="156" t="s">
        <v>16</v>
      </c>
      <c r="I4" s="156"/>
      <c r="J4" s="156" t="s">
        <v>9</v>
      </c>
      <c r="K4" s="156" t="s">
        <v>71</v>
      </c>
      <c r="L4" s="156" t="s">
        <v>67</v>
      </c>
      <c r="M4" s="156"/>
      <c r="N4" s="156"/>
      <c r="O4" s="156"/>
      <c r="P4" s="156"/>
    </row>
    <row r="5" spans="1:16" ht="46.5" customHeight="1">
      <c r="A5" s="156"/>
      <c r="B5" s="156"/>
      <c r="C5" s="156"/>
      <c r="D5" s="156"/>
      <c r="E5" s="156"/>
      <c r="F5" s="156"/>
      <c r="G5" s="156"/>
      <c r="H5" s="115" t="s">
        <v>68</v>
      </c>
      <c r="I5" s="115" t="s">
        <v>69</v>
      </c>
      <c r="J5" s="156"/>
      <c r="K5" s="156"/>
      <c r="L5" s="115" t="s">
        <v>10</v>
      </c>
      <c r="M5" s="115" t="s">
        <v>11</v>
      </c>
      <c r="N5" s="115" t="s">
        <v>17</v>
      </c>
      <c r="O5" s="115" t="s">
        <v>12</v>
      </c>
      <c r="P5" s="115" t="s">
        <v>18</v>
      </c>
    </row>
    <row r="6" spans="1:16" ht="15.75" customHeight="1">
      <c r="A6" s="93">
        <v>1</v>
      </c>
      <c r="B6" s="94">
        <v>2</v>
      </c>
      <c r="C6" s="94">
        <v>3</v>
      </c>
      <c r="D6" s="94">
        <v>4</v>
      </c>
      <c r="E6" s="95">
        <v>5</v>
      </c>
      <c r="F6" s="93">
        <v>6</v>
      </c>
      <c r="G6" s="93">
        <v>7</v>
      </c>
      <c r="H6" s="93">
        <v>8</v>
      </c>
      <c r="I6" s="93">
        <v>9</v>
      </c>
      <c r="J6" s="94">
        <v>10</v>
      </c>
      <c r="K6" s="93">
        <v>11</v>
      </c>
      <c r="L6" s="93">
        <v>12</v>
      </c>
      <c r="M6" s="93">
        <v>13</v>
      </c>
      <c r="N6" s="93">
        <v>14</v>
      </c>
      <c r="O6" s="93">
        <v>15</v>
      </c>
      <c r="P6" s="93">
        <v>16</v>
      </c>
    </row>
    <row r="7" spans="1:16" ht="15.75" customHeight="1">
      <c r="A7" s="117">
        <v>1</v>
      </c>
      <c r="B7" s="122" t="s">
        <v>164</v>
      </c>
      <c r="C7" s="107" t="s">
        <v>207</v>
      </c>
      <c r="D7" s="107">
        <v>2004</v>
      </c>
      <c r="E7" s="91">
        <v>15</v>
      </c>
      <c r="F7" s="114" t="s">
        <v>241</v>
      </c>
      <c r="G7" s="114">
        <v>13.6</v>
      </c>
      <c r="H7" s="98">
        <f t="shared" ref="H7:H68" si="0">I7/12</f>
        <v>5.1916666666666664</v>
      </c>
      <c r="I7" s="99">
        <v>62.3</v>
      </c>
      <c r="J7" s="108">
        <v>10</v>
      </c>
      <c r="K7" s="118"/>
      <c r="L7" s="123"/>
      <c r="M7" s="123"/>
      <c r="N7" s="123"/>
      <c r="O7" s="123"/>
      <c r="P7" s="123"/>
    </row>
    <row r="8" spans="1:16" ht="15.75" customHeight="1">
      <c r="A8" s="117">
        <v>2</v>
      </c>
      <c r="B8" s="122" t="s">
        <v>242</v>
      </c>
      <c r="C8" s="107" t="s">
        <v>207</v>
      </c>
      <c r="D8" s="107">
        <v>2019</v>
      </c>
      <c r="E8" s="91">
        <v>15</v>
      </c>
      <c r="F8" s="114" t="s">
        <v>241</v>
      </c>
      <c r="G8" s="114">
        <v>10.1</v>
      </c>
      <c r="H8" s="98"/>
      <c r="I8" s="99"/>
      <c r="J8" s="108">
        <v>293.39999999999998</v>
      </c>
      <c r="K8" s="118"/>
      <c r="L8" s="113"/>
      <c r="M8" s="113"/>
      <c r="N8" s="113"/>
      <c r="O8" s="113"/>
      <c r="P8" s="113"/>
    </row>
    <row r="9" spans="1:16" ht="15.75" customHeight="1">
      <c r="A9" s="117">
        <v>3</v>
      </c>
      <c r="B9" s="122" t="s">
        <v>165</v>
      </c>
      <c r="C9" s="107" t="s">
        <v>207</v>
      </c>
      <c r="D9" s="107">
        <v>2000</v>
      </c>
      <c r="E9" s="91">
        <v>15</v>
      </c>
      <c r="F9" s="114" t="s">
        <v>241</v>
      </c>
      <c r="G9" s="114">
        <v>9.5</v>
      </c>
      <c r="H9" s="98">
        <f t="shared" si="0"/>
        <v>2.3233333333333333</v>
      </c>
      <c r="I9" s="99">
        <v>27.88</v>
      </c>
      <c r="J9" s="108">
        <v>1.7</v>
      </c>
      <c r="K9" s="118"/>
      <c r="L9" s="123"/>
      <c r="M9" s="123"/>
      <c r="N9" s="123"/>
      <c r="O9" s="123"/>
      <c r="P9" s="123"/>
    </row>
    <row r="10" spans="1:16" ht="15.75" customHeight="1">
      <c r="A10" s="117">
        <v>4</v>
      </c>
      <c r="B10" s="122" t="s">
        <v>165</v>
      </c>
      <c r="C10" s="107" t="s">
        <v>207</v>
      </c>
      <c r="D10" s="107">
        <v>2000</v>
      </c>
      <c r="E10" s="91">
        <v>15</v>
      </c>
      <c r="F10" s="114" t="s">
        <v>241</v>
      </c>
      <c r="G10" s="114">
        <v>9.5</v>
      </c>
      <c r="H10" s="98">
        <f t="shared" si="0"/>
        <v>2.4049999999999998</v>
      </c>
      <c r="I10" s="99">
        <v>28.86</v>
      </c>
      <c r="J10" s="108">
        <v>1.7</v>
      </c>
      <c r="K10" s="118"/>
      <c r="L10" s="123"/>
      <c r="M10" s="123"/>
      <c r="N10" s="123"/>
      <c r="O10" s="123"/>
      <c r="P10" s="123"/>
    </row>
    <row r="11" spans="1:16" ht="15.75" customHeight="1">
      <c r="A11" s="117">
        <v>5</v>
      </c>
      <c r="B11" s="122" t="s">
        <v>166</v>
      </c>
      <c r="C11" s="107" t="s">
        <v>207</v>
      </c>
      <c r="D11" s="107">
        <v>2008</v>
      </c>
      <c r="E11" s="91">
        <v>15</v>
      </c>
      <c r="F11" s="114" t="s">
        <v>241</v>
      </c>
      <c r="G11" s="114">
        <v>9.8000000000000007</v>
      </c>
      <c r="H11" s="98">
        <f t="shared" si="0"/>
        <v>2.3233333333333333</v>
      </c>
      <c r="I11" s="99">
        <v>27.88</v>
      </c>
      <c r="J11" s="108">
        <v>42.3</v>
      </c>
      <c r="K11" s="118"/>
      <c r="L11" s="123"/>
      <c r="M11" s="123"/>
      <c r="N11" s="123"/>
      <c r="O11" s="123"/>
      <c r="P11" s="123"/>
    </row>
    <row r="12" spans="1:16" ht="15.75" customHeight="1">
      <c r="A12" s="117">
        <v>6</v>
      </c>
      <c r="B12" s="122" t="s">
        <v>167</v>
      </c>
      <c r="C12" s="107" t="s">
        <v>207</v>
      </c>
      <c r="D12" s="107">
        <v>2005</v>
      </c>
      <c r="E12" s="91">
        <v>15</v>
      </c>
      <c r="F12" s="114" t="s">
        <v>241</v>
      </c>
      <c r="G12" s="114">
        <v>12</v>
      </c>
      <c r="H12" s="98">
        <f t="shared" si="0"/>
        <v>2.3233333333333333</v>
      </c>
      <c r="I12" s="99">
        <v>27.88</v>
      </c>
      <c r="J12" s="108">
        <v>8.5</v>
      </c>
      <c r="K12" s="118"/>
      <c r="L12" s="113"/>
      <c r="M12" s="113"/>
      <c r="N12" s="113"/>
      <c r="O12" s="113"/>
      <c r="P12" s="113"/>
    </row>
    <row r="13" spans="1:16" ht="15.75" customHeight="1">
      <c r="A13" s="117">
        <v>7</v>
      </c>
      <c r="B13" s="122" t="s">
        <v>168</v>
      </c>
      <c r="C13" s="107" t="s">
        <v>207</v>
      </c>
      <c r="D13" s="107">
        <v>1973</v>
      </c>
      <c r="E13" s="91">
        <v>15</v>
      </c>
      <c r="F13" s="114" t="s">
        <v>241</v>
      </c>
      <c r="G13" s="114">
        <v>16</v>
      </c>
      <c r="H13" s="98">
        <f t="shared" si="0"/>
        <v>2.5016666666666665</v>
      </c>
      <c r="I13" s="99">
        <v>30.02</v>
      </c>
      <c r="J13" s="108" t="s">
        <v>218</v>
      </c>
      <c r="K13" s="118"/>
      <c r="L13" s="113"/>
      <c r="M13" s="113"/>
      <c r="N13" s="113"/>
      <c r="O13" s="113"/>
      <c r="P13" s="113"/>
    </row>
    <row r="14" spans="1:16" ht="15.75" customHeight="1">
      <c r="A14" s="117">
        <v>8</v>
      </c>
      <c r="B14" s="122" t="s">
        <v>169</v>
      </c>
      <c r="C14" s="107" t="s">
        <v>208</v>
      </c>
      <c r="D14" s="107">
        <v>2006</v>
      </c>
      <c r="E14" s="91">
        <v>10</v>
      </c>
      <c r="F14" s="114" t="s">
        <v>241</v>
      </c>
      <c r="G14" s="114">
        <v>11</v>
      </c>
      <c r="H14" s="98">
        <f t="shared" si="0"/>
        <v>2.4033333333333333</v>
      </c>
      <c r="I14" s="99">
        <v>28.84</v>
      </c>
      <c r="J14" s="108">
        <v>5.0999999999999996</v>
      </c>
      <c r="K14" s="118"/>
      <c r="L14" s="113"/>
      <c r="M14" s="113"/>
      <c r="N14" s="113"/>
      <c r="O14" s="113"/>
      <c r="P14" s="113"/>
    </row>
    <row r="15" spans="1:16" ht="15.75" customHeight="1">
      <c r="A15" s="117">
        <v>9</v>
      </c>
      <c r="B15" s="122" t="s">
        <v>169</v>
      </c>
      <c r="C15" s="107" t="s">
        <v>208</v>
      </c>
      <c r="D15" s="107">
        <v>2007</v>
      </c>
      <c r="E15" s="91">
        <v>10</v>
      </c>
      <c r="F15" s="114" t="s">
        <v>241</v>
      </c>
      <c r="G15" s="114">
        <v>11</v>
      </c>
      <c r="H15" s="98">
        <f t="shared" si="0"/>
        <v>2.4233333333333333</v>
      </c>
      <c r="I15" s="99">
        <v>29.08</v>
      </c>
      <c r="J15" s="108">
        <v>8.1</v>
      </c>
      <c r="K15" s="118"/>
      <c r="L15" s="113"/>
      <c r="M15" s="113"/>
      <c r="N15" s="113"/>
      <c r="O15" s="113"/>
      <c r="P15" s="113"/>
    </row>
    <row r="16" spans="1:16" ht="15.75" customHeight="1">
      <c r="A16" s="117">
        <v>10</v>
      </c>
      <c r="B16" s="122" t="s">
        <v>196</v>
      </c>
      <c r="C16" s="107" t="s">
        <v>208</v>
      </c>
      <c r="D16" s="107">
        <v>2007</v>
      </c>
      <c r="E16" s="91">
        <v>15</v>
      </c>
      <c r="F16" s="114" t="s">
        <v>241</v>
      </c>
      <c r="G16" s="114">
        <v>16.7</v>
      </c>
      <c r="H16" s="98">
        <f t="shared" si="0"/>
        <v>2.4233333333333333</v>
      </c>
      <c r="I16" s="99">
        <v>29.08</v>
      </c>
      <c r="J16" s="108">
        <v>9.8000000000000007</v>
      </c>
      <c r="K16" s="118"/>
      <c r="L16" s="113"/>
      <c r="M16" s="113"/>
      <c r="N16" s="113"/>
      <c r="O16" s="113"/>
      <c r="P16" s="113"/>
    </row>
    <row r="17" spans="1:16" ht="15.75" customHeight="1">
      <c r="A17" s="117">
        <v>11</v>
      </c>
      <c r="B17" s="122" t="s">
        <v>170</v>
      </c>
      <c r="C17" s="107" t="s">
        <v>209</v>
      </c>
      <c r="D17" s="107">
        <v>1997</v>
      </c>
      <c r="E17" s="91">
        <v>15</v>
      </c>
      <c r="F17" s="114" t="s">
        <v>241</v>
      </c>
      <c r="G17" s="114">
        <v>16.7</v>
      </c>
      <c r="H17" s="98">
        <f t="shared" si="0"/>
        <v>2.4966666666666666</v>
      </c>
      <c r="I17" s="99">
        <v>29.96</v>
      </c>
      <c r="J17" s="108">
        <v>1.2</v>
      </c>
      <c r="K17" s="118"/>
      <c r="L17" s="113"/>
      <c r="M17" s="113"/>
      <c r="N17" s="113"/>
      <c r="O17" s="113"/>
      <c r="P17" s="113"/>
    </row>
    <row r="18" spans="1:16" ht="15.75" customHeight="1">
      <c r="A18" s="117">
        <v>12</v>
      </c>
      <c r="B18" s="122" t="s">
        <v>243</v>
      </c>
      <c r="C18" s="107" t="s">
        <v>211</v>
      </c>
      <c r="D18" s="107">
        <v>2019</v>
      </c>
      <c r="E18" s="91">
        <v>15</v>
      </c>
      <c r="F18" s="114" t="s">
        <v>241</v>
      </c>
      <c r="G18" s="114">
        <v>10.1</v>
      </c>
      <c r="H18" s="98"/>
      <c r="I18" s="99"/>
      <c r="J18" s="108"/>
      <c r="K18" s="118"/>
      <c r="L18" s="113"/>
      <c r="M18" s="113"/>
      <c r="N18" s="113"/>
      <c r="O18" s="113"/>
      <c r="P18" s="113"/>
    </row>
    <row r="19" spans="1:16" ht="15.75" customHeight="1">
      <c r="A19" s="117">
        <v>13</v>
      </c>
      <c r="B19" s="122" t="s">
        <v>197</v>
      </c>
      <c r="C19" s="107" t="s">
        <v>208</v>
      </c>
      <c r="D19" s="107">
        <v>2006</v>
      </c>
      <c r="E19" s="91">
        <v>15</v>
      </c>
      <c r="F19" s="114" t="s">
        <v>241</v>
      </c>
      <c r="G19" s="114">
        <v>17.899999999999999</v>
      </c>
      <c r="H19" s="98">
        <f t="shared" si="0"/>
        <v>2.4233333333333333</v>
      </c>
      <c r="I19" s="99">
        <v>29.08</v>
      </c>
      <c r="J19" s="108">
        <v>7.2</v>
      </c>
      <c r="K19" s="118"/>
      <c r="L19" s="113"/>
      <c r="M19" s="113"/>
      <c r="N19" s="113"/>
      <c r="O19" s="113"/>
      <c r="P19" s="113"/>
    </row>
    <row r="20" spans="1:16" ht="15.75" customHeight="1">
      <c r="A20" s="117">
        <v>14</v>
      </c>
      <c r="B20" s="122" t="s">
        <v>171</v>
      </c>
      <c r="C20" s="107" t="s">
        <v>208</v>
      </c>
      <c r="D20" s="107">
        <v>2008</v>
      </c>
      <c r="E20" s="91">
        <v>15</v>
      </c>
      <c r="F20" s="114" t="s">
        <v>241</v>
      </c>
      <c r="G20" s="114">
        <v>17.899999999999999</v>
      </c>
      <c r="H20" s="98">
        <f t="shared" si="0"/>
        <v>2.3874999999999997</v>
      </c>
      <c r="I20" s="99">
        <v>28.65</v>
      </c>
      <c r="J20" s="108">
        <v>23.4</v>
      </c>
      <c r="K20" s="118"/>
      <c r="L20" s="113"/>
      <c r="M20" s="113"/>
      <c r="N20" s="113"/>
      <c r="O20" s="113"/>
      <c r="P20" s="113"/>
    </row>
    <row r="21" spans="1:16" ht="15.75" customHeight="1">
      <c r="A21" s="117">
        <v>15</v>
      </c>
      <c r="B21" s="122" t="s">
        <v>172</v>
      </c>
      <c r="C21" s="107" t="s">
        <v>210</v>
      </c>
      <c r="D21" s="107">
        <v>2001</v>
      </c>
      <c r="E21" s="91">
        <v>15</v>
      </c>
      <c r="F21" s="114" t="s">
        <v>241</v>
      </c>
      <c r="G21" s="114">
        <v>16.440000000000001</v>
      </c>
      <c r="H21" s="98">
        <f t="shared" si="0"/>
        <v>2.7666666666666671</v>
      </c>
      <c r="I21" s="99">
        <v>33.200000000000003</v>
      </c>
      <c r="J21" s="108">
        <v>3.2</v>
      </c>
      <c r="K21" s="118"/>
      <c r="L21" s="113"/>
      <c r="M21" s="113"/>
      <c r="N21" s="113"/>
      <c r="O21" s="113"/>
      <c r="P21" s="113"/>
    </row>
    <row r="22" spans="1:16" ht="15.75" customHeight="1">
      <c r="A22" s="117">
        <v>16</v>
      </c>
      <c r="B22" s="122" t="s">
        <v>173</v>
      </c>
      <c r="C22" s="107" t="s">
        <v>211</v>
      </c>
      <c r="D22" s="107">
        <v>2001</v>
      </c>
      <c r="E22" s="91">
        <v>10</v>
      </c>
      <c r="F22" s="114" t="s">
        <v>241</v>
      </c>
      <c r="G22" s="114">
        <v>19.55</v>
      </c>
      <c r="H22" s="98">
        <f t="shared" si="0"/>
        <v>2.5366666666666666</v>
      </c>
      <c r="I22" s="99">
        <v>30.44</v>
      </c>
      <c r="J22" s="108">
        <v>2.2000000000000002</v>
      </c>
      <c r="K22" s="118"/>
      <c r="L22" s="113"/>
      <c r="M22" s="113"/>
      <c r="N22" s="113"/>
      <c r="O22" s="113"/>
      <c r="P22" s="113"/>
    </row>
    <row r="23" spans="1:16" ht="15.75" customHeight="1">
      <c r="A23" s="117">
        <v>17</v>
      </c>
      <c r="B23" s="122" t="s">
        <v>174</v>
      </c>
      <c r="C23" s="107" t="s">
        <v>212</v>
      </c>
      <c r="D23" s="107">
        <v>1990</v>
      </c>
      <c r="E23" s="91">
        <v>10</v>
      </c>
      <c r="F23" s="114" t="s">
        <v>241</v>
      </c>
      <c r="G23" s="114">
        <v>16</v>
      </c>
      <c r="H23" s="98">
        <f t="shared" si="0"/>
        <v>2.5366666666666666</v>
      </c>
      <c r="I23" s="99">
        <v>30.44</v>
      </c>
      <c r="J23" s="108">
        <v>0.6</v>
      </c>
      <c r="K23" s="118"/>
      <c r="L23" s="113"/>
      <c r="M23" s="113"/>
      <c r="N23" s="113"/>
      <c r="O23" s="113"/>
      <c r="P23" s="113"/>
    </row>
    <row r="24" spans="1:16" ht="15" customHeight="1">
      <c r="A24" s="117">
        <v>18</v>
      </c>
      <c r="B24" s="124" t="s">
        <v>198</v>
      </c>
      <c r="C24" s="121" t="s">
        <v>209</v>
      </c>
      <c r="D24" s="121">
        <v>1988</v>
      </c>
      <c r="E24" s="91">
        <v>15</v>
      </c>
      <c r="F24" s="114" t="s">
        <v>241</v>
      </c>
      <c r="G24" s="114">
        <v>29.9</v>
      </c>
      <c r="H24" s="98">
        <f t="shared" si="0"/>
        <v>6.23</v>
      </c>
      <c r="I24" s="99">
        <v>74.760000000000005</v>
      </c>
      <c r="J24" s="125">
        <v>0.4</v>
      </c>
      <c r="K24" s="118"/>
      <c r="L24" s="120"/>
      <c r="M24" s="121"/>
      <c r="N24" s="114"/>
      <c r="O24" s="114"/>
      <c r="P24" s="113"/>
    </row>
    <row r="25" spans="1:16" ht="15.75" customHeight="1">
      <c r="A25" s="117">
        <v>19</v>
      </c>
      <c r="B25" s="122" t="s">
        <v>175</v>
      </c>
      <c r="C25" s="107" t="s">
        <v>209</v>
      </c>
      <c r="D25" s="107">
        <v>1988</v>
      </c>
      <c r="E25" s="91">
        <v>15</v>
      </c>
      <c r="F25" s="114" t="s">
        <v>241</v>
      </c>
      <c r="G25" s="114">
        <v>29.9</v>
      </c>
      <c r="H25" s="98">
        <f t="shared" si="0"/>
        <v>0</v>
      </c>
      <c r="I25" s="99">
        <v>0</v>
      </c>
      <c r="J25" s="108">
        <v>0.4</v>
      </c>
      <c r="K25" s="90"/>
      <c r="L25" s="113"/>
      <c r="M25" s="113"/>
      <c r="N25" s="113"/>
      <c r="O25" s="115"/>
      <c r="P25" s="113"/>
    </row>
    <row r="26" spans="1:16" ht="15.75" customHeight="1">
      <c r="A26" s="117">
        <v>20</v>
      </c>
      <c r="B26" s="122" t="s">
        <v>198</v>
      </c>
      <c r="C26" s="107" t="s">
        <v>209</v>
      </c>
      <c r="D26" s="107">
        <v>1990</v>
      </c>
      <c r="E26" s="91">
        <v>15</v>
      </c>
      <c r="F26" s="114" t="s">
        <v>241</v>
      </c>
      <c r="G26" s="114">
        <v>29.9</v>
      </c>
      <c r="H26" s="98">
        <f t="shared" si="0"/>
        <v>0</v>
      </c>
      <c r="I26" s="99">
        <v>0</v>
      </c>
      <c r="J26" s="108">
        <v>0.5</v>
      </c>
      <c r="K26" s="90"/>
      <c r="L26" s="113"/>
      <c r="M26" s="113"/>
      <c r="N26" s="113"/>
      <c r="O26" s="115"/>
      <c r="P26" s="113"/>
    </row>
    <row r="27" spans="1:16" ht="16.5" customHeight="1">
      <c r="A27" s="117">
        <v>21</v>
      </c>
      <c r="B27" s="124" t="s">
        <v>199</v>
      </c>
      <c r="C27" s="121" t="s">
        <v>209</v>
      </c>
      <c r="D27" s="121">
        <v>1973</v>
      </c>
      <c r="E27" s="91">
        <v>15</v>
      </c>
      <c r="F27" s="114" t="s">
        <v>241</v>
      </c>
      <c r="G27" s="114">
        <v>35.65</v>
      </c>
      <c r="H27" s="98">
        <f t="shared" si="0"/>
        <v>7.1633333333333331</v>
      </c>
      <c r="I27" s="99">
        <v>85.96</v>
      </c>
      <c r="J27" s="125">
        <v>1.5</v>
      </c>
      <c r="K27" s="118"/>
      <c r="L27" s="120"/>
      <c r="M27" s="121"/>
      <c r="N27" s="114"/>
      <c r="O27" s="114"/>
      <c r="P27" s="113"/>
    </row>
    <row r="28" spans="1:16" ht="15.75" customHeight="1">
      <c r="A28" s="117">
        <v>22</v>
      </c>
      <c r="B28" s="122" t="s">
        <v>199</v>
      </c>
      <c r="C28" s="107" t="s">
        <v>209</v>
      </c>
      <c r="D28" s="107">
        <v>1986</v>
      </c>
      <c r="E28" s="91">
        <v>15</v>
      </c>
      <c r="F28" s="114" t="s">
        <v>241</v>
      </c>
      <c r="G28" s="114">
        <v>35.65</v>
      </c>
      <c r="H28" s="98">
        <f t="shared" si="0"/>
        <v>3.6300000000000003</v>
      </c>
      <c r="I28" s="99">
        <v>43.56</v>
      </c>
      <c r="J28" s="108">
        <v>3</v>
      </c>
      <c r="K28" s="118"/>
      <c r="L28" s="113"/>
      <c r="M28" s="113"/>
      <c r="N28" s="113"/>
      <c r="O28" s="113"/>
      <c r="P28" s="113"/>
    </row>
    <row r="29" spans="1:16" ht="15.75" customHeight="1">
      <c r="A29" s="117">
        <v>23</v>
      </c>
      <c r="B29" s="122" t="s">
        <v>244</v>
      </c>
      <c r="C29" s="107" t="s">
        <v>208</v>
      </c>
      <c r="D29" s="107">
        <v>2019</v>
      </c>
      <c r="E29" s="91">
        <v>15</v>
      </c>
      <c r="F29" s="114" t="s">
        <v>241</v>
      </c>
      <c r="G29" s="114" t="s">
        <v>130</v>
      </c>
      <c r="H29" s="98"/>
      <c r="I29" s="99"/>
      <c r="J29" s="108">
        <v>15895</v>
      </c>
      <c r="K29" s="118"/>
      <c r="L29" s="113"/>
      <c r="M29" s="113"/>
      <c r="N29" s="113"/>
      <c r="O29" s="113"/>
      <c r="P29" s="113"/>
    </row>
    <row r="30" spans="1:16" ht="15.75" customHeight="1">
      <c r="A30" s="117">
        <v>24</v>
      </c>
      <c r="B30" s="124" t="s">
        <v>176</v>
      </c>
      <c r="C30" s="121" t="s">
        <v>209</v>
      </c>
      <c r="D30" s="121">
        <v>1977</v>
      </c>
      <c r="E30" s="91">
        <v>15</v>
      </c>
      <c r="F30" s="114" t="s">
        <v>241</v>
      </c>
      <c r="G30" s="114">
        <v>35.65</v>
      </c>
      <c r="H30" s="98">
        <f t="shared" si="0"/>
        <v>0</v>
      </c>
      <c r="I30" s="99">
        <v>0</v>
      </c>
      <c r="J30" s="125">
        <v>1.5</v>
      </c>
      <c r="K30" s="118"/>
      <c r="L30" s="120"/>
      <c r="M30" s="121"/>
      <c r="N30" s="114"/>
      <c r="O30" s="114"/>
      <c r="P30" s="113"/>
    </row>
    <row r="31" spans="1:16" ht="15.75" customHeight="1">
      <c r="A31" s="117">
        <v>25</v>
      </c>
      <c r="B31" s="122" t="s">
        <v>176</v>
      </c>
      <c r="C31" s="107" t="s">
        <v>209</v>
      </c>
      <c r="D31" s="107">
        <v>1987</v>
      </c>
      <c r="E31" s="91">
        <v>15</v>
      </c>
      <c r="F31" s="114" t="s">
        <v>241</v>
      </c>
      <c r="G31" s="114">
        <v>35.65</v>
      </c>
      <c r="H31" s="98">
        <f t="shared" si="0"/>
        <v>3.9033333333333338</v>
      </c>
      <c r="I31" s="99">
        <v>46.84</v>
      </c>
      <c r="J31" s="108">
        <v>0.9</v>
      </c>
      <c r="K31" s="118"/>
      <c r="L31" s="113"/>
      <c r="M31" s="113"/>
      <c r="N31" s="113"/>
      <c r="O31" s="113"/>
      <c r="P31" s="113"/>
    </row>
    <row r="32" spans="1:16" ht="15.75" customHeight="1">
      <c r="A32" s="117">
        <v>26</v>
      </c>
      <c r="B32" s="122" t="s">
        <v>199</v>
      </c>
      <c r="C32" s="107" t="s">
        <v>209</v>
      </c>
      <c r="D32" s="107">
        <v>1984</v>
      </c>
      <c r="E32" s="91">
        <v>15</v>
      </c>
      <c r="F32" s="114" t="s">
        <v>241</v>
      </c>
      <c r="G32" s="114">
        <v>35.65</v>
      </c>
      <c r="H32" s="98">
        <f t="shared" si="0"/>
        <v>5.8033333333333337</v>
      </c>
      <c r="I32" s="99">
        <v>69.64</v>
      </c>
      <c r="J32" s="108">
        <v>2</v>
      </c>
      <c r="K32" s="118"/>
      <c r="L32" s="113"/>
      <c r="M32" s="113"/>
      <c r="N32" s="113"/>
      <c r="O32" s="113"/>
      <c r="P32" s="113"/>
    </row>
    <row r="33" spans="1:16" ht="15.75" customHeight="1">
      <c r="A33" s="117">
        <v>27</v>
      </c>
      <c r="B33" s="122" t="s">
        <v>200</v>
      </c>
      <c r="C33" s="107" t="s">
        <v>208</v>
      </c>
      <c r="D33" s="107">
        <v>1988</v>
      </c>
      <c r="E33" s="91">
        <v>15</v>
      </c>
      <c r="F33" s="114" t="s">
        <v>241</v>
      </c>
      <c r="G33" s="114" t="s">
        <v>221</v>
      </c>
      <c r="H33" s="98">
        <f t="shared" si="0"/>
        <v>2.936666666666667</v>
      </c>
      <c r="I33" s="99">
        <v>35.24</v>
      </c>
      <c r="J33" s="108">
        <v>0.2</v>
      </c>
      <c r="K33" s="118"/>
      <c r="L33" s="113"/>
      <c r="M33" s="113"/>
      <c r="N33" s="113"/>
      <c r="O33" s="113"/>
      <c r="P33" s="113"/>
    </row>
    <row r="34" spans="1:16" ht="15.75" customHeight="1">
      <c r="A34" s="117">
        <v>28</v>
      </c>
      <c r="B34" s="122" t="s">
        <v>200</v>
      </c>
      <c r="C34" s="107" t="s">
        <v>208</v>
      </c>
      <c r="D34" s="107">
        <v>1989</v>
      </c>
      <c r="E34" s="91">
        <v>15</v>
      </c>
      <c r="F34" s="114" t="s">
        <v>241</v>
      </c>
      <c r="G34" s="114" t="s">
        <v>221</v>
      </c>
      <c r="H34" s="98">
        <f t="shared" si="0"/>
        <v>2.7366666666666668</v>
      </c>
      <c r="I34" s="99">
        <v>32.840000000000003</v>
      </c>
      <c r="J34" s="108">
        <v>0</v>
      </c>
      <c r="K34" s="118"/>
      <c r="L34" s="113"/>
      <c r="M34" s="113"/>
      <c r="N34" s="113"/>
      <c r="O34" s="113"/>
      <c r="P34" s="113"/>
    </row>
    <row r="35" spans="1:16" ht="15.75" customHeight="1">
      <c r="A35" s="117">
        <v>29</v>
      </c>
      <c r="B35" s="122" t="s">
        <v>200</v>
      </c>
      <c r="C35" s="107" t="s">
        <v>208</v>
      </c>
      <c r="D35" s="107">
        <v>1986</v>
      </c>
      <c r="E35" s="91">
        <v>15</v>
      </c>
      <c r="F35" s="114" t="s">
        <v>241</v>
      </c>
      <c r="G35" s="114" t="s">
        <v>221</v>
      </c>
      <c r="H35" s="98">
        <f t="shared" si="0"/>
        <v>0</v>
      </c>
      <c r="I35" s="99">
        <v>0</v>
      </c>
      <c r="J35" s="108">
        <v>0.3</v>
      </c>
      <c r="K35" s="90"/>
      <c r="L35" s="113"/>
      <c r="M35" s="113"/>
      <c r="N35" s="113"/>
      <c r="O35" s="113"/>
      <c r="P35" s="113"/>
    </row>
    <row r="36" spans="1:16" ht="15.75" customHeight="1">
      <c r="A36" s="117">
        <v>30</v>
      </c>
      <c r="B36" s="122" t="s">
        <v>201</v>
      </c>
      <c r="C36" s="107" t="s">
        <v>209</v>
      </c>
      <c r="D36" s="107">
        <v>1984</v>
      </c>
      <c r="E36" s="91">
        <v>15</v>
      </c>
      <c r="F36" s="114" t="s">
        <v>241</v>
      </c>
      <c r="G36" s="114" t="s">
        <v>222</v>
      </c>
      <c r="H36" s="98">
        <f t="shared" si="0"/>
        <v>3.7233333333333332</v>
      </c>
      <c r="I36" s="99">
        <v>44.68</v>
      </c>
      <c r="J36" s="108">
        <v>0.3</v>
      </c>
      <c r="K36" s="118"/>
      <c r="L36" s="113"/>
      <c r="M36" s="113"/>
      <c r="N36" s="113"/>
      <c r="O36" s="113"/>
      <c r="P36" s="113"/>
    </row>
    <row r="37" spans="1:16" ht="15.75" customHeight="1">
      <c r="A37" s="117">
        <v>31</v>
      </c>
      <c r="B37" s="122" t="s">
        <v>202</v>
      </c>
      <c r="C37" s="107" t="s">
        <v>209</v>
      </c>
      <c r="D37" s="107">
        <v>1999</v>
      </c>
      <c r="E37" s="91">
        <v>15</v>
      </c>
      <c r="F37" s="114" t="s">
        <v>241</v>
      </c>
      <c r="G37" s="114" t="s">
        <v>223</v>
      </c>
      <c r="H37" s="98">
        <f t="shared" si="0"/>
        <v>2.9433333333333334</v>
      </c>
      <c r="I37" s="99">
        <v>35.32</v>
      </c>
      <c r="J37" s="108">
        <v>5.8</v>
      </c>
      <c r="K37" s="118"/>
      <c r="L37" s="113"/>
      <c r="M37" s="113"/>
      <c r="N37" s="113"/>
      <c r="O37" s="113"/>
      <c r="P37" s="113"/>
    </row>
    <row r="38" spans="1:16" ht="15.75" customHeight="1">
      <c r="A38" s="117">
        <v>32</v>
      </c>
      <c r="B38" s="122" t="s">
        <v>202</v>
      </c>
      <c r="C38" s="107" t="s">
        <v>209</v>
      </c>
      <c r="D38" s="107">
        <v>1992</v>
      </c>
      <c r="E38" s="91">
        <v>15</v>
      </c>
      <c r="F38" s="114" t="s">
        <v>241</v>
      </c>
      <c r="G38" s="114" t="s">
        <v>224</v>
      </c>
      <c r="H38" s="98">
        <f t="shared" si="0"/>
        <v>0</v>
      </c>
      <c r="I38" s="99">
        <v>0</v>
      </c>
      <c r="J38" s="108">
        <v>0.4</v>
      </c>
      <c r="K38" s="90"/>
      <c r="L38" s="113"/>
      <c r="M38" s="113"/>
      <c r="N38" s="113"/>
      <c r="O38" s="113"/>
      <c r="P38" s="113"/>
    </row>
    <row r="39" spans="1:16" ht="15.75" customHeight="1">
      <c r="A39" s="117">
        <v>33</v>
      </c>
      <c r="B39" s="122" t="s">
        <v>202</v>
      </c>
      <c r="C39" s="107" t="s">
        <v>209</v>
      </c>
      <c r="D39" s="107">
        <v>1991</v>
      </c>
      <c r="E39" s="91">
        <v>15</v>
      </c>
      <c r="F39" s="114" t="s">
        <v>241</v>
      </c>
      <c r="G39" s="114" t="s">
        <v>224</v>
      </c>
      <c r="H39" s="98">
        <f t="shared" si="0"/>
        <v>2.6833333333333336</v>
      </c>
      <c r="I39" s="99">
        <v>32.200000000000003</v>
      </c>
      <c r="J39" s="108">
        <v>21.8</v>
      </c>
      <c r="K39" s="118"/>
      <c r="L39" s="113"/>
      <c r="M39" s="113"/>
      <c r="N39" s="113"/>
      <c r="O39" s="113"/>
      <c r="P39" s="113"/>
    </row>
    <row r="40" spans="1:16" ht="15.75" customHeight="1">
      <c r="A40" s="117">
        <v>34</v>
      </c>
      <c r="B40" s="122" t="s">
        <v>177</v>
      </c>
      <c r="C40" s="107" t="s">
        <v>209</v>
      </c>
      <c r="D40" s="107">
        <v>1992</v>
      </c>
      <c r="E40" s="91">
        <v>15</v>
      </c>
      <c r="F40" s="114" t="s">
        <v>241</v>
      </c>
      <c r="G40" s="114" t="s">
        <v>225</v>
      </c>
      <c r="H40" s="98">
        <f t="shared" si="0"/>
        <v>3.19</v>
      </c>
      <c r="I40" s="99">
        <v>38.28</v>
      </c>
      <c r="J40" s="108">
        <v>1.1000000000000001</v>
      </c>
      <c r="K40" s="118"/>
      <c r="L40" s="113"/>
      <c r="M40" s="113"/>
      <c r="N40" s="113"/>
      <c r="O40" s="113"/>
      <c r="P40" s="113"/>
    </row>
    <row r="41" spans="1:16" ht="15.75" customHeight="1">
      <c r="A41" s="117">
        <v>35</v>
      </c>
      <c r="B41" s="122" t="s">
        <v>178</v>
      </c>
      <c r="C41" s="107" t="s">
        <v>208</v>
      </c>
      <c r="D41" s="107">
        <v>1996</v>
      </c>
      <c r="E41" s="91">
        <v>20</v>
      </c>
      <c r="F41" s="114" t="s">
        <v>241</v>
      </c>
      <c r="G41" s="114">
        <v>32</v>
      </c>
      <c r="H41" s="98">
        <f t="shared" si="0"/>
        <v>2.6566666666666667</v>
      </c>
      <c r="I41" s="99">
        <v>31.88</v>
      </c>
      <c r="J41" s="108">
        <v>3.2</v>
      </c>
      <c r="K41" s="118"/>
      <c r="L41" s="113"/>
      <c r="M41" s="113"/>
      <c r="N41" s="113"/>
      <c r="O41" s="113"/>
      <c r="P41" s="113"/>
    </row>
    <row r="42" spans="1:16" ht="15.75" customHeight="1">
      <c r="A42" s="117">
        <v>36</v>
      </c>
      <c r="B42" s="122" t="s">
        <v>203</v>
      </c>
      <c r="C42" s="107" t="s">
        <v>208</v>
      </c>
      <c r="D42" s="107">
        <v>1990</v>
      </c>
      <c r="E42" s="91">
        <v>20</v>
      </c>
      <c r="F42" s="114" t="s">
        <v>241</v>
      </c>
      <c r="G42" s="114" t="s">
        <v>226</v>
      </c>
      <c r="H42" s="98">
        <f t="shared" si="0"/>
        <v>2.6833333333333336</v>
      </c>
      <c r="I42" s="99">
        <v>32.200000000000003</v>
      </c>
      <c r="J42" s="108">
        <v>0</v>
      </c>
      <c r="K42" s="118"/>
      <c r="L42" s="113"/>
      <c r="M42" s="113"/>
      <c r="N42" s="113"/>
      <c r="O42" s="113"/>
      <c r="P42" s="113"/>
    </row>
    <row r="43" spans="1:16" ht="15.75" customHeight="1">
      <c r="A43" s="117">
        <v>37</v>
      </c>
      <c r="B43" s="122" t="s">
        <v>204</v>
      </c>
      <c r="C43" s="107" t="s">
        <v>209</v>
      </c>
      <c r="D43" s="107">
        <v>2009</v>
      </c>
      <c r="E43" s="91">
        <v>15</v>
      </c>
      <c r="F43" s="114" t="s">
        <v>241</v>
      </c>
      <c r="G43" s="114" t="s">
        <v>227</v>
      </c>
      <c r="H43" s="98">
        <f t="shared" si="0"/>
        <v>3.1833333333333336</v>
      </c>
      <c r="I43" s="99">
        <v>38.200000000000003</v>
      </c>
      <c r="J43" s="108">
        <v>177.8</v>
      </c>
      <c r="K43" s="118"/>
      <c r="L43" s="113"/>
      <c r="M43" s="113"/>
      <c r="N43" s="113"/>
      <c r="O43" s="113"/>
      <c r="P43" s="113"/>
    </row>
    <row r="44" spans="1:16" ht="15.75" customHeight="1">
      <c r="A44" s="117">
        <v>38</v>
      </c>
      <c r="B44" s="122" t="s">
        <v>179</v>
      </c>
      <c r="C44" s="107" t="s">
        <v>213</v>
      </c>
      <c r="D44" s="107">
        <v>1990</v>
      </c>
      <c r="E44" s="91">
        <v>10</v>
      </c>
      <c r="F44" s="114" t="s">
        <v>241</v>
      </c>
      <c r="G44" s="114">
        <v>7.3</v>
      </c>
      <c r="H44" s="98">
        <f t="shared" si="0"/>
        <v>3.0433333333333334</v>
      </c>
      <c r="I44" s="99">
        <v>36.520000000000003</v>
      </c>
      <c r="J44" s="108">
        <v>0</v>
      </c>
      <c r="K44" s="118"/>
      <c r="L44" s="113"/>
      <c r="M44" s="113"/>
      <c r="N44" s="113"/>
      <c r="O44" s="113"/>
      <c r="P44" s="113"/>
    </row>
    <row r="45" spans="1:16" ht="15.75" customHeight="1">
      <c r="A45" s="117">
        <v>39</v>
      </c>
      <c r="B45" s="122" t="s">
        <v>245</v>
      </c>
      <c r="C45" s="107" t="s">
        <v>213</v>
      </c>
      <c r="D45" s="107">
        <v>2019</v>
      </c>
      <c r="E45" s="91">
        <v>10</v>
      </c>
      <c r="F45" s="114" t="s">
        <v>241</v>
      </c>
      <c r="G45" s="114">
        <v>8</v>
      </c>
      <c r="H45" s="98"/>
      <c r="I45" s="99"/>
      <c r="J45" s="108">
        <v>83741</v>
      </c>
      <c r="K45" s="118"/>
      <c r="L45" s="113"/>
      <c r="M45" s="113"/>
      <c r="N45" s="113"/>
      <c r="O45" s="113"/>
      <c r="P45" s="113"/>
    </row>
    <row r="46" spans="1:16" ht="15.75" customHeight="1">
      <c r="A46" s="117">
        <v>40</v>
      </c>
      <c r="B46" s="122" t="s">
        <v>180</v>
      </c>
      <c r="C46" s="107" t="s">
        <v>213</v>
      </c>
      <c r="D46" s="107">
        <v>1993</v>
      </c>
      <c r="E46" s="91">
        <v>10</v>
      </c>
      <c r="F46" s="114" t="s">
        <v>241</v>
      </c>
      <c r="G46" s="114">
        <v>5.4</v>
      </c>
      <c r="H46" s="98">
        <f t="shared" si="0"/>
        <v>3.0366666666666666</v>
      </c>
      <c r="I46" s="99">
        <v>36.44</v>
      </c>
      <c r="J46" s="108">
        <v>14.7</v>
      </c>
      <c r="K46" s="118"/>
      <c r="L46" s="113"/>
      <c r="M46" s="113"/>
      <c r="N46" s="113"/>
      <c r="O46" s="113"/>
      <c r="P46" s="113"/>
    </row>
    <row r="47" spans="1:16" ht="15.75" customHeight="1">
      <c r="A47" s="117">
        <v>41</v>
      </c>
      <c r="B47" s="122" t="s">
        <v>180</v>
      </c>
      <c r="C47" s="107" t="s">
        <v>213</v>
      </c>
      <c r="D47" s="107">
        <v>1996</v>
      </c>
      <c r="E47" s="91">
        <v>10</v>
      </c>
      <c r="F47" s="114" t="s">
        <v>241</v>
      </c>
      <c r="G47" s="114">
        <v>5.4</v>
      </c>
      <c r="H47" s="98">
        <f t="shared" si="0"/>
        <v>0</v>
      </c>
      <c r="I47" s="99">
        <v>0</v>
      </c>
      <c r="J47" s="108">
        <v>10.4</v>
      </c>
      <c r="K47" s="90"/>
      <c r="L47" s="113"/>
      <c r="M47" s="113"/>
      <c r="N47" s="113"/>
      <c r="O47" s="113"/>
      <c r="P47" s="113"/>
    </row>
    <row r="48" spans="1:16" ht="15.75" customHeight="1">
      <c r="A48" s="117">
        <v>42</v>
      </c>
      <c r="B48" s="122" t="s">
        <v>181</v>
      </c>
      <c r="C48" s="107" t="s">
        <v>213</v>
      </c>
      <c r="D48" s="107">
        <v>1995</v>
      </c>
      <c r="E48" s="91">
        <v>10</v>
      </c>
      <c r="F48" s="114" t="s">
        <v>241</v>
      </c>
      <c r="G48" s="114">
        <v>5.3</v>
      </c>
      <c r="H48" s="98">
        <f t="shared" si="0"/>
        <v>2.7100000000000004</v>
      </c>
      <c r="I48" s="99">
        <v>32.520000000000003</v>
      </c>
      <c r="J48" s="108">
        <v>5.4</v>
      </c>
      <c r="K48" s="118"/>
      <c r="L48" s="113"/>
      <c r="M48" s="113"/>
      <c r="N48" s="113"/>
      <c r="O48" s="113"/>
      <c r="P48" s="113"/>
    </row>
    <row r="49" spans="1:16" ht="15.75" customHeight="1">
      <c r="A49" s="117">
        <v>43</v>
      </c>
      <c r="B49" s="122" t="s">
        <v>181</v>
      </c>
      <c r="C49" s="107" t="s">
        <v>213</v>
      </c>
      <c r="D49" s="107">
        <v>1995</v>
      </c>
      <c r="E49" s="91">
        <v>10</v>
      </c>
      <c r="F49" s="114" t="s">
        <v>241</v>
      </c>
      <c r="G49" s="114">
        <v>6.1</v>
      </c>
      <c r="H49" s="98">
        <f t="shared" si="0"/>
        <v>2.8766666666666669</v>
      </c>
      <c r="I49" s="99">
        <v>34.520000000000003</v>
      </c>
      <c r="J49" s="108">
        <v>1.9</v>
      </c>
      <c r="K49" s="118"/>
      <c r="L49" s="113"/>
      <c r="M49" s="113"/>
      <c r="N49" s="113"/>
      <c r="O49" s="113"/>
      <c r="P49" s="113"/>
    </row>
    <row r="50" spans="1:16" ht="15.75" customHeight="1">
      <c r="A50" s="117">
        <v>44</v>
      </c>
      <c r="B50" s="122" t="s">
        <v>181</v>
      </c>
      <c r="C50" s="107" t="s">
        <v>213</v>
      </c>
      <c r="D50" s="107">
        <v>1998</v>
      </c>
      <c r="E50" s="91">
        <v>10</v>
      </c>
      <c r="F50" s="114" t="s">
        <v>241</v>
      </c>
      <c r="G50" s="114">
        <v>5.4</v>
      </c>
      <c r="H50" s="98">
        <f t="shared" si="0"/>
        <v>2.21</v>
      </c>
      <c r="I50" s="99">
        <v>26.52</v>
      </c>
      <c r="J50" s="108">
        <v>9.1999999999999993</v>
      </c>
      <c r="K50" s="118"/>
      <c r="L50" s="113"/>
      <c r="M50" s="113"/>
      <c r="N50" s="113"/>
      <c r="O50" s="113"/>
      <c r="P50" s="113"/>
    </row>
    <row r="51" spans="1:16" ht="15.75" customHeight="1">
      <c r="A51" s="117">
        <v>45</v>
      </c>
      <c r="B51" s="122" t="s">
        <v>182</v>
      </c>
      <c r="C51" s="107" t="s">
        <v>213</v>
      </c>
      <c r="D51" s="107">
        <v>1994</v>
      </c>
      <c r="E51" s="91">
        <v>10</v>
      </c>
      <c r="F51" s="114" t="s">
        <v>241</v>
      </c>
      <c r="G51" s="114">
        <v>5.3</v>
      </c>
      <c r="H51" s="98">
        <f t="shared" si="0"/>
        <v>2.61</v>
      </c>
      <c r="I51" s="99">
        <v>31.32</v>
      </c>
      <c r="J51" s="108">
        <v>1.8</v>
      </c>
      <c r="K51" s="118"/>
      <c r="L51" s="113"/>
      <c r="M51" s="113"/>
      <c r="N51" s="113"/>
      <c r="O51" s="113"/>
      <c r="P51" s="113"/>
    </row>
    <row r="52" spans="1:16" ht="15.75" customHeight="1">
      <c r="A52" s="117">
        <v>46</v>
      </c>
      <c r="B52" s="122" t="s">
        <v>182</v>
      </c>
      <c r="C52" s="107" t="s">
        <v>213</v>
      </c>
      <c r="D52" s="107">
        <v>1991</v>
      </c>
      <c r="E52" s="91">
        <v>10</v>
      </c>
      <c r="F52" s="114" t="s">
        <v>241</v>
      </c>
      <c r="G52" s="114">
        <v>5.3</v>
      </c>
      <c r="H52" s="98">
        <f t="shared" si="0"/>
        <v>2.7966666666666669</v>
      </c>
      <c r="I52" s="99">
        <v>33.56</v>
      </c>
      <c r="J52" s="108">
        <v>2</v>
      </c>
      <c r="K52" s="118"/>
      <c r="L52" s="113"/>
      <c r="M52" s="113"/>
      <c r="N52" s="113"/>
      <c r="O52" s="113"/>
      <c r="P52" s="113"/>
    </row>
    <row r="53" spans="1:16" ht="15.75" customHeight="1">
      <c r="A53" s="117">
        <v>47</v>
      </c>
      <c r="B53" s="122" t="s">
        <v>182</v>
      </c>
      <c r="C53" s="107" t="s">
        <v>213</v>
      </c>
      <c r="D53" s="107">
        <v>1988</v>
      </c>
      <c r="E53" s="91">
        <v>10</v>
      </c>
      <c r="F53" s="114" t="s">
        <v>241</v>
      </c>
      <c r="G53" s="114">
        <v>5.4</v>
      </c>
      <c r="H53" s="98">
        <f t="shared" si="0"/>
        <v>2.21</v>
      </c>
      <c r="I53" s="99">
        <v>26.52</v>
      </c>
      <c r="J53" s="108">
        <v>2.9</v>
      </c>
      <c r="K53" s="118"/>
      <c r="L53" s="113"/>
      <c r="M53" s="113"/>
      <c r="N53" s="113"/>
      <c r="O53" s="113"/>
      <c r="P53" s="113"/>
    </row>
    <row r="54" spans="1:16" ht="15.75" customHeight="1">
      <c r="A54" s="117">
        <v>48</v>
      </c>
      <c r="B54" s="122" t="s">
        <v>182</v>
      </c>
      <c r="C54" s="107" t="s">
        <v>213</v>
      </c>
      <c r="D54" s="107">
        <v>1998</v>
      </c>
      <c r="E54" s="91">
        <v>10</v>
      </c>
      <c r="F54" s="114" t="s">
        <v>241</v>
      </c>
      <c r="G54" s="114">
        <v>5.3</v>
      </c>
      <c r="H54" s="98">
        <f t="shared" si="0"/>
        <v>2.1966666666666668</v>
      </c>
      <c r="I54" s="99">
        <v>26.36</v>
      </c>
      <c r="J54" s="108">
        <v>18.2</v>
      </c>
      <c r="K54" s="118"/>
      <c r="L54" s="113"/>
      <c r="M54" s="113"/>
      <c r="N54" s="113"/>
      <c r="O54" s="113"/>
      <c r="P54" s="113"/>
    </row>
    <row r="55" spans="1:16" ht="15.75" customHeight="1">
      <c r="A55" s="117">
        <v>49</v>
      </c>
      <c r="B55" s="122" t="s">
        <v>183</v>
      </c>
      <c r="C55" s="107" t="s">
        <v>214</v>
      </c>
      <c r="D55" s="107">
        <v>2000</v>
      </c>
      <c r="E55" s="91">
        <v>10</v>
      </c>
      <c r="F55" s="114" t="s">
        <v>241</v>
      </c>
      <c r="G55" s="114">
        <v>2.2000000000000002</v>
      </c>
      <c r="H55" s="98">
        <f t="shared" si="0"/>
        <v>2.4033333333333333</v>
      </c>
      <c r="I55" s="99">
        <v>28.84</v>
      </c>
      <c r="J55" s="108">
        <v>3.2</v>
      </c>
      <c r="K55" s="118"/>
      <c r="L55" s="113"/>
      <c r="M55" s="113"/>
      <c r="N55" s="113"/>
      <c r="O55" s="113"/>
      <c r="P55" s="113"/>
    </row>
    <row r="56" spans="1:16" ht="15.75" customHeight="1">
      <c r="A56" s="117">
        <v>50</v>
      </c>
      <c r="B56" s="122" t="s">
        <v>184</v>
      </c>
      <c r="C56" s="107" t="s">
        <v>214</v>
      </c>
      <c r="D56" s="107">
        <v>1998</v>
      </c>
      <c r="E56" s="91">
        <v>10</v>
      </c>
      <c r="F56" s="114" t="s">
        <v>241</v>
      </c>
      <c r="G56" s="114">
        <v>2.2000000000000002</v>
      </c>
      <c r="H56" s="98">
        <f t="shared" si="0"/>
        <v>2.27</v>
      </c>
      <c r="I56" s="99">
        <v>27.24</v>
      </c>
      <c r="J56" s="108">
        <v>0</v>
      </c>
      <c r="K56" s="126"/>
      <c r="L56" s="113"/>
      <c r="M56" s="113"/>
      <c r="N56" s="113"/>
      <c r="O56" s="113"/>
      <c r="P56" s="113"/>
    </row>
    <row r="57" spans="1:16" ht="15.75" customHeight="1">
      <c r="A57" s="117">
        <v>51</v>
      </c>
      <c r="B57" s="122" t="s">
        <v>185</v>
      </c>
      <c r="C57" s="107" t="s">
        <v>215</v>
      </c>
      <c r="D57" s="107">
        <v>1988</v>
      </c>
      <c r="E57" s="91">
        <v>10</v>
      </c>
      <c r="F57" s="114" t="s">
        <v>241</v>
      </c>
      <c r="G57" s="114">
        <v>7.6</v>
      </c>
      <c r="H57" s="98">
        <f t="shared" si="0"/>
        <v>0</v>
      </c>
      <c r="I57" s="99">
        <v>0</v>
      </c>
      <c r="J57" s="108">
        <v>2.5</v>
      </c>
      <c r="K57" s="90"/>
      <c r="L57" s="113"/>
      <c r="M57" s="113"/>
      <c r="N57" s="113"/>
      <c r="O57" s="113"/>
      <c r="P57" s="113"/>
    </row>
    <row r="58" spans="1:16" ht="15.75" customHeight="1">
      <c r="A58" s="117">
        <v>52</v>
      </c>
      <c r="B58" s="122" t="s">
        <v>186</v>
      </c>
      <c r="C58" s="107" t="s">
        <v>213</v>
      </c>
      <c r="D58" s="107">
        <v>1987</v>
      </c>
      <c r="E58" s="91">
        <v>10</v>
      </c>
      <c r="F58" s="114" t="s">
        <v>241</v>
      </c>
      <c r="G58" s="114">
        <v>9</v>
      </c>
      <c r="H58" s="98">
        <f t="shared" si="0"/>
        <v>3.8033333333333332</v>
      </c>
      <c r="I58" s="99">
        <v>45.64</v>
      </c>
      <c r="J58" s="108">
        <v>31.6</v>
      </c>
      <c r="K58" s="118"/>
      <c r="L58" s="113"/>
      <c r="M58" s="113"/>
      <c r="N58" s="113"/>
      <c r="O58" s="113"/>
      <c r="P58" s="113"/>
    </row>
    <row r="59" spans="1:16" ht="15.75" customHeight="1">
      <c r="A59" s="117">
        <v>53</v>
      </c>
      <c r="B59" s="122" t="s">
        <v>187</v>
      </c>
      <c r="C59" s="107" t="s">
        <v>216</v>
      </c>
      <c r="D59" s="107">
        <v>1981</v>
      </c>
      <c r="E59" s="91">
        <v>10</v>
      </c>
      <c r="F59" s="114" t="s">
        <v>241</v>
      </c>
      <c r="G59" s="114">
        <v>7.7</v>
      </c>
      <c r="H59" s="98">
        <f t="shared" si="0"/>
        <v>1.5233333333333334</v>
      </c>
      <c r="I59" s="99">
        <v>18.28</v>
      </c>
      <c r="J59" s="108">
        <v>0</v>
      </c>
      <c r="K59" s="118"/>
      <c r="L59" s="113"/>
      <c r="M59" s="113"/>
      <c r="N59" s="113"/>
      <c r="O59" s="113"/>
      <c r="P59" s="113"/>
    </row>
    <row r="60" spans="1:16" ht="15.75" customHeight="1">
      <c r="A60" s="117">
        <v>54</v>
      </c>
      <c r="B60" s="122" t="s">
        <v>188</v>
      </c>
      <c r="C60" s="107" t="s">
        <v>216</v>
      </c>
      <c r="D60" s="107">
        <v>1994</v>
      </c>
      <c r="E60" s="91">
        <v>10</v>
      </c>
      <c r="F60" s="114" t="s">
        <v>241</v>
      </c>
      <c r="G60" s="114">
        <v>7.7</v>
      </c>
      <c r="H60" s="98">
        <f t="shared" si="0"/>
        <v>1.0366666666666666</v>
      </c>
      <c r="I60" s="99">
        <v>12.44</v>
      </c>
      <c r="J60" s="108">
        <v>8.3000000000000007</v>
      </c>
      <c r="K60" s="118"/>
      <c r="L60" s="113"/>
      <c r="M60" s="113"/>
      <c r="N60" s="113"/>
      <c r="O60" s="113"/>
      <c r="P60" s="113"/>
    </row>
    <row r="61" spans="1:16" ht="15.75" customHeight="1">
      <c r="A61" s="117">
        <v>55</v>
      </c>
      <c r="B61" s="122" t="s">
        <v>189</v>
      </c>
      <c r="C61" s="107" t="s">
        <v>216</v>
      </c>
      <c r="D61" s="107">
        <v>2001</v>
      </c>
      <c r="E61" s="91">
        <v>10</v>
      </c>
      <c r="F61" s="114" t="s">
        <v>241</v>
      </c>
      <c r="G61" s="114">
        <v>4.4000000000000004</v>
      </c>
      <c r="H61" s="98">
        <f t="shared" si="0"/>
        <v>0</v>
      </c>
      <c r="I61" s="99">
        <v>0</v>
      </c>
      <c r="J61" s="108">
        <v>1.6</v>
      </c>
      <c r="K61" s="90"/>
      <c r="L61" s="113"/>
      <c r="M61" s="113"/>
      <c r="N61" s="113"/>
      <c r="O61" s="113"/>
      <c r="P61" s="113"/>
    </row>
    <row r="62" spans="1:16" ht="15.75" customHeight="1">
      <c r="A62" s="117">
        <v>56</v>
      </c>
      <c r="B62" s="122" t="s">
        <v>190</v>
      </c>
      <c r="C62" s="107" t="s">
        <v>216</v>
      </c>
      <c r="D62" s="107">
        <v>1986</v>
      </c>
      <c r="E62" s="91">
        <v>10</v>
      </c>
      <c r="F62" s="114" t="s">
        <v>241</v>
      </c>
      <c r="G62" s="114">
        <v>4.4000000000000004</v>
      </c>
      <c r="H62" s="98">
        <f t="shared" si="0"/>
        <v>0</v>
      </c>
      <c r="I62" s="99">
        <v>0</v>
      </c>
      <c r="J62" s="108">
        <v>0</v>
      </c>
      <c r="K62" s="90"/>
      <c r="L62" s="113"/>
      <c r="M62" s="113"/>
      <c r="N62" s="113"/>
      <c r="O62" s="113"/>
      <c r="P62" s="113"/>
    </row>
    <row r="63" spans="1:16" ht="15.75" customHeight="1">
      <c r="A63" s="117">
        <v>57</v>
      </c>
      <c r="B63" s="122" t="s">
        <v>191</v>
      </c>
      <c r="C63" s="107" t="s">
        <v>216</v>
      </c>
      <c r="D63" s="107">
        <v>1997</v>
      </c>
      <c r="E63" s="91">
        <v>10</v>
      </c>
      <c r="F63" s="114" t="s">
        <v>241</v>
      </c>
      <c r="G63" s="114">
        <v>4.4000000000000004</v>
      </c>
      <c r="H63" s="98">
        <f t="shared" si="0"/>
        <v>1.0566666666666666</v>
      </c>
      <c r="I63" s="99">
        <v>12.68</v>
      </c>
      <c r="J63" s="108">
        <v>0</v>
      </c>
      <c r="K63" s="118"/>
      <c r="L63" s="113"/>
      <c r="M63" s="113"/>
      <c r="N63" s="113"/>
      <c r="O63" s="113"/>
      <c r="P63" s="113"/>
    </row>
    <row r="64" spans="1:16" ht="15.75" customHeight="1">
      <c r="A64" s="117">
        <v>58</v>
      </c>
      <c r="B64" s="122" t="s">
        <v>192</v>
      </c>
      <c r="C64" s="107" t="s">
        <v>217</v>
      </c>
      <c r="D64" s="107">
        <v>2001</v>
      </c>
      <c r="E64" s="91">
        <v>10</v>
      </c>
      <c r="F64" s="114" t="s">
        <v>241</v>
      </c>
      <c r="G64" s="114">
        <v>4.4000000000000004</v>
      </c>
      <c r="H64" s="98">
        <f t="shared" si="0"/>
        <v>0.69</v>
      </c>
      <c r="I64" s="99">
        <v>8.2799999999999994</v>
      </c>
      <c r="J64" s="108">
        <v>3.6</v>
      </c>
      <c r="K64" s="118"/>
      <c r="L64" s="113"/>
      <c r="M64" s="113"/>
      <c r="N64" s="113"/>
      <c r="O64" s="113"/>
      <c r="P64" s="113"/>
    </row>
    <row r="65" spans="1:16" ht="15.75" customHeight="1">
      <c r="A65" s="117">
        <v>59</v>
      </c>
      <c r="B65" s="122" t="s">
        <v>193</v>
      </c>
      <c r="C65" s="107" t="s">
        <v>207</v>
      </c>
      <c r="D65" s="107">
        <v>2012</v>
      </c>
      <c r="E65" s="91">
        <v>15</v>
      </c>
      <c r="F65" s="114" t="s">
        <v>241</v>
      </c>
      <c r="G65" s="114">
        <v>9.3000000000000007</v>
      </c>
      <c r="H65" s="98">
        <f t="shared" si="0"/>
        <v>2.2066666666666666</v>
      </c>
      <c r="I65" s="99">
        <v>26.48</v>
      </c>
      <c r="J65" s="108">
        <v>62.9</v>
      </c>
      <c r="K65" s="126"/>
      <c r="L65" s="123"/>
      <c r="M65" s="123"/>
      <c r="N65" s="123"/>
      <c r="O65" s="123"/>
      <c r="P65" s="123"/>
    </row>
    <row r="66" spans="1:16" ht="15.75" customHeight="1">
      <c r="A66" s="117">
        <v>60</v>
      </c>
      <c r="B66" s="122" t="s">
        <v>194</v>
      </c>
      <c r="C66" s="107" t="s">
        <v>209</v>
      </c>
      <c r="D66" s="107">
        <v>2011</v>
      </c>
      <c r="E66" s="91">
        <v>15</v>
      </c>
      <c r="F66" s="114" t="s">
        <v>241</v>
      </c>
      <c r="G66" s="114" t="s">
        <v>228</v>
      </c>
      <c r="H66" s="98">
        <f t="shared" si="0"/>
        <v>3.23</v>
      </c>
      <c r="I66" s="99">
        <v>38.76</v>
      </c>
      <c r="J66" s="108">
        <v>875</v>
      </c>
      <c r="K66" s="118"/>
      <c r="L66" s="113"/>
      <c r="M66" s="113"/>
      <c r="N66" s="113"/>
      <c r="O66" s="113"/>
      <c r="P66" s="113"/>
    </row>
    <row r="67" spans="1:16" ht="15.75" customHeight="1">
      <c r="A67" s="117">
        <v>61</v>
      </c>
      <c r="B67" s="122" t="s">
        <v>205</v>
      </c>
      <c r="C67" s="107" t="s">
        <v>208</v>
      </c>
      <c r="D67" s="107">
        <v>2011</v>
      </c>
      <c r="E67" s="91">
        <v>15</v>
      </c>
      <c r="F67" s="114" t="s">
        <v>241</v>
      </c>
      <c r="G67" s="114">
        <v>10.3</v>
      </c>
      <c r="H67" s="98">
        <f t="shared" si="0"/>
        <v>2.7083333333333335</v>
      </c>
      <c r="I67" s="99">
        <v>32.5</v>
      </c>
      <c r="J67" s="108">
        <v>123.3</v>
      </c>
      <c r="K67" s="118"/>
      <c r="L67" s="113"/>
      <c r="M67" s="113"/>
      <c r="N67" s="113"/>
      <c r="O67" s="113"/>
      <c r="P67" s="113"/>
    </row>
    <row r="68" spans="1:16" ht="15.75" customHeight="1">
      <c r="A68" s="117">
        <v>62</v>
      </c>
      <c r="B68" s="122" t="s">
        <v>195</v>
      </c>
      <c r="C68" s="107" t="s">
        <v>211</v>
      </c>
      <c r="D68" s="107">
        <v>2008</v>
      </c>
      <c r="E68" s="91">
        <v>15</v>
      </c>
      <c r="F68" s="114" t="s">
        <v>241</v>
      </c>
      <c r="G68" s="114">
        <v>9.1999999999999993</v>
      </c>
      <c r="H68" s="98">
        <f t="shared" si="0"/>
        <v>2.3466666666666667</v>
      </c>
      <c r="I68" s="99">
        <v>28.16</v>
      </c>
      <c r="J68" s="108">
        <v>220</v>
      </c>
      <c r="K68" s="118"/>
      <c r="L68" s="113"/>
      <c r="M68" s="113"/>
      <c r="N68" s="113"/>
      <c r="O68" s="113"/>
      <c r="P68" s="113"/>
    </row>
    <row r="69" spans="1:16" ht="15.75" customHeight="1">
      <c r="A69" s="117">
        <v>63</v>
      </c>
      <c r="B69" s="122" t="s">
        <v>206</v>
      </c>
      <c r="C69" s="107" t="s">
        <v>209</v>
      </c>
      <c r="D69" s="107">
        <v>2017</v>
      </c>
      <c r="E69" s="91">
        <v>15</v>
      </c>
      <c r="F69" s="114" t="s">
        <v>241</v>
      </c>
      <c r="G69" s="114" t="s">
        <v>229</v>
      </c>
      <c r="H69" s="98">
        <f>I69/12</f>
        <v>1.2666666666666666</v>
      </c>
      <c r="I69" s="99">
        <v>15.2</v>
      </c>
      <c r="J69" s="98">
        <v>2000</v>
      </c>
      <c r="K69" s="118"/>
      <c r="L69" s="113"/>
      <c r="M69" s="113"/>
      <c r="N69" s="113"/>
      <c r="O69" s="113"/>
      <c r="P69" s="113"/>
    </row>
    <row r="70" spans="1:16" ht="14.25" customHeight="1">
      <c r="A70" s="117">
        <v>64</v>
      </c>
      <c r="B70" s="122" t="s">
        <v>246</v>
      </c>
      <c r="C70" s="107" t="s">
        <v>208</v>
      </c>
      <c r="D70" s="107">
        <v>2020</v>
      </c>
      <c r="E70" s="91">
        <v>2</v>
      </c>
      <c r="F70" s="127" t="s">
        <v>241</v>
      </c>
      <c r="G70" s="114">
        <v>12</v>
      </c>
      <c r="H70" s="98"/>
      <c r="I70" s="99"/>
      <c r="J70" s="108"/>
      <c r="K70" s="118"/>
      <c r="L70" s="113"/>
      <c r="M70" s="113"/>
      <c r="N70" s="113"/>
      <c r="O70" s="113"/>
      <c r="P70" s="113"/>
    </row>
    <row r="71" spans="1:16" ht="15" customHeight="1">
      <c r="A71" s="117">
        <v>65</v>
      </c>
      <c r="B71" s="122" t="s">
        <v>246</v>
      </c>
      <c r="C71" s="107" t="s">
        <v>208</v>
      </c>
      <c r="D71" s="107">
        <v>2020</v>
      </c>
      <c r="E71" s="91">
        <v>2</v>
      </c>
      <c r="F71" s="114" t="s">
        <v>241</v>
      </c>
      <c r="G71" s="114">
        <v>12</v>
      </c>
      <c r="H71" s="98"/>
      <c r="I71" s="99"/>
      <c r="J71" s="108"/>
      <c r="K71" s="118"/>
      <c r="L71" s="113"/>
      <c r="M71" s="113"/>
      <c r="N71" s="113"/>
      <c r="O71" s="113"/>
      <c r="P71" s="113"/>
    </row>
    <row r="72" spans="1:16" ht="15.75" customHeight="1">
      <c r="A72" s="117">
        <v>66</v>
      </c>
      <c r="B72" s="128" t="s">
        <v>243</v>
      </c>
      <c r="C72" s="129" t="s">
        <v>209</v>
      </c>
      <c r="D72" s="13">
        <v>2021</v>
      </c>
      <c r="E72" s="13">
        <v>1</v>
      </c>
      <c r="F72" s="127" t="s">
        <v>241</v>
      </c>
      <c r="G72" s="13">
        <v>10.1</v>
      </c>
      <c r="H72" s="130"/>
      <c r="I72" s="130"/>
      <c r="J72" s="130"/>
      <c r="K72" s="118"/>
      <c r="L72" s="114"/>
      <c r="M72" s="114"/>
      <c r="N72" s="114"/>
      <c r="O72" s="114"/>
      <c r="P72" s="114"/>
    </row>
    <row r="73" spans="1:16" ht="15">
      <c r="A73" s="15"/>
      <c r="B73" s="15"/>
      <c r="C73" s="15"/>
      <c r="D73" s="15"/>
      <c r="E73" s="15"/>
      <c r="F73" s="15"/>
      <c r="G73" s="15"/>
      <c r="H73" s="106"/>
      <c r="I73" s="15"/>
      <c r="J73" s="15"/>
      <c r="K73" s="15"/>
      <c r="L73" s="15"/>
      <c r="M73" s="15"/>
      <c r="N73" s="15"/>
      <c r="O73" s="15"/>
      <c r="P73" s="15"/>
    </row>
    <row r="74" spans="1:16" ht="15">
      <c r="A74" s="154" t="s">
        <v>15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</row>
    <row r="75" spans="1:16" ht="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</row>
    <row r="76" spans="1:16" ht="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</row>
    <row r="77" spans="1:16">
      <c r="A77" s="3"/>
      <c r="B77" s="63" t="s">
        <v>155</v>
      </c>
      <c r="C77" s="69"/>
      <c r="D77" s="22" t="s">
        <v>126</v>
      </c>
      <c r="E77" s="69"/>
      <c r="F77" s="67" t="s">
        <v>162</v>
      </c>
      <c r="G77" s="69"/>
      <c r="H77" s="3"/>
      <c r="I77" s="3"/>
      <c r="J77" s="3"/>
      <c r="K77" s="3"/>
      <c r="L77" s="3"/>
      <c r="M77" s="3"/>
      <c r="N77" s="48"/>
      <c r="O77" s="3"/>
      <c r="P77" s="3"/>
    </row>
    <row r="78" spans="1:16" ht="15">
      <c r="A78" s="3"/>
      <c r="B78" s="24" t="s">
        <v>127</v>
      </c>
      <c r="C78" s="18"/>
      <c r="D78" s="22" t="s">
        <v>92</v>
      </c>
      <c r="E78" s="69"/>
      <c r="F78" s="48" t="s">
        <v>128</v>
      </c>
      <c r="G78" s="69"/>
      <c r="H78" s="3"/>
      <c r="I78" s="3"/>
      <c r="J78" s="3"/>
      <c r="K78" s="3"/>
      <c r="L78" s="3"/>
      <c r="M78" s="3"/>
      <c r="N78" s="48"/>
      <c r="O78" s="3"/>
      <c r="P78" s="3"/>
    </row>
    <row r="79" spans="1:16">
      <c r="A79" s="3"/>
      <c r="B79" s="24"/>
      <c r="C79" s="20"/>
      <c r="D79" s="22"/>
      <c r="E79" s="69"/>
      <c r="F79" s="48"/>
      <c r="G79" s="69"/>
      <c r="H79" s="3"/>
      <c r="I79" s="3"/>
      <c r="J79" s="3"/>
      <c r="K79" s="3"/>
      <c r="L79" s="3"/>
      <c r="M79" s="3"/>
      <c r="N79" s="48"/>
      <c r="O79" s="3"/>
      <c r="P79" s="3"/>
    </row>
    <row r="80" spans="1:16">
      <c r="A80" s="3"/>
      <c r="B80" s="49"/>
      <c r="C80" s="49"/>
      <c r="D80" s="22"/>
      <c r="E80" s="69"/>
      <c r="F80" s="48"/>
      <c r="G80" s="69"/>
      <c r="H80" s="3"/>
      <c r="I80" s="3"/>
      <c r="J80" s="3"/>
      <c r="K80" s="3"/>
      <c r="L80" s="3"/>
      <c r="M80" s="3"/>
      <c r="N80" s="48"/>
      <c r="O80" s="3"/>
      <c r="P80" s="3"/>
    </row>
    <row r="81" spans="1:16">
      <c r="A81" s="3"/>
      <c r="B81" s="68" t="s">
        <v>156</v>
      </c>
      <c r="C81" s="20"/>
      <c r="D81" s="22" t="s">
        <v>126</v>
      </c>
      <c r="E81" s="69"/>
      <c r="F81" s="67" t="s">
        <v>157</v>
      </c>
      <c r="G81" s="69"/>
      <c r="H81" s="3"/>
      <c r="I81" s="3"/>
      <c r="J81" s="3"/>
      <c r="K81" s="3"/>
      <c r="L81" s="3"/>
      <c r="M81" s="3"/>
      <c r="N81" s="48"/>
      <c r="O81" s="3"/>
      <c r="P81" s="3"/>
    </row>
    <row r="82" spans="1:16">
      <c r="A82" s="3"/>
      <c r="B82" s="69"/>
      <c r="C82" s="20"/>
      <c r="D82" s="22" t="s">
        <v>92</v>
      </c>
      <c r="E82" s="69"/>
      <c r="F82" s="48" t="s">
        <v>128</v>
      </c>
      <c r="G82" s="69"/>
      <c r="H82" s="3"/>
      <c r="I82" s="3"/>
      <c r="J82" s="3"/>
      <c r="K82" s="3"/>
      <c r="L82" s="3"/>
      <c r="M82" s="3"/>
      <c r="N82" s="48"/>
      <c r="O82" s="3"/>
      <c r="P82" s="3"/>
    </row>
    <row r="83" spans="1:16">
      <c r="A83" s="3"/>
      <c r="B83" s="20"/>
      <c r="C83" s="20"/>
      <c r="D83" s="22"/>
      <c r="E83" s="69"/>
      <c r="F83" s="48"/>
      <c r="G83" s="69"/>
      <c r="H83" s="3"/>
      <c r="I83" s="3"/>
      <c r="J83" s="3"/>
      <c r="K83" s="3"/>
      <c r="L83" s="3"/>
      <c r="M83" s="3"/>
      <c r="N83" s="48"/>
      <c r="O83" s="3"/>
      <c r="P83" s="3"/>
    </row>
    <row r="84" spans="1:16">
      <c r="A84" s="3"/>
      <c r="B84" s="20"/>
      <c r="C84" s="20"/>
      <c r="D84" s="22"/>
      <c r="E84" s="69"/>
      <c r="F84" s="48"/>
      <c r="G84" s="69"/>
      <c r="H84" s="3"/>
      <c r="I84" s="3"/>
      <c r="J84" s="3"/>
      <c r="K84" s="3"/>
      <c r="L84" s="3"/>
      <c r="M84" s="3"/>
      <c r="N84" s="48"/>
      <c r="O84" s="3"/>
      <c r="P84" s="3"/>
    </row>
    <row r="85" spans="1:16">
      <c r="A85" s="3"/>
      <c r="B85" s="63" t="s">
        <v>152</v>
      </c>
      <c r="C85" s="20"/>
      <c r="D85" s="22" t="s">
        <v>126</v>
      </c>
      <c r="E85" s="69"/>
      <c r="F85" s="67" t="s">
        <v>158</v>
      </c>
      <c r="G85" s="80"/>
      <c r="H85" s="3"/>
      <c r="I85" s="3"/>
      <c r="J85" s="3"/>
      <c r="K85" s="3"/>
      <c r="L85" s="3"/>
      <c r="M85" s="3"/>
      <c r="N85" s="48"/>
      <c r="O85" s="3"/>
      <c r="P85" s="3"/>
    </row>
    <row r="86" spans="1:16">
      <c r="A86" s="3"/>
      <c r="B86" s="20" t="s">
        <v>129</v>
      </c>
      <c r="C86" s="20"/>
      <c r="D86" s="22" t="s">
        <v>92</v>
      </c>
      <c r="E86" s="69"/>
      <c r="F86" s="48" t="s">
        <v>128</v>
      </c>
      <c r="G86" s="69"/>
      <c r="H86" s="3"/>
      <c r="I86" s="3"/>
      <c r="J86" s="3"/>
      <c r="K86" s="3"/>
      <c r="L86" s="3"/>
      <c r="M86" s="3"/>
      <c r="N86" s="48"/>
      <c r="O86" s="3"/>
      <c r="P86" s="3"/>
    </row>
  </sheetData>
  <mergeCells count="14">
    <mergeCell ref="A74:P74"/>
    <mergeCell ref="M1:P1"/>
    <mergeCell ref="A2:P2"/>
    <mergeCell ref="F4:F5"/>
    <mergeCell ref="G4:G5"/>
    <mergeCell ref="J4:J5"/>
    <mergeCell ref="K4:K5"/>
    <mergeCell ref="H4:I4"/>
    <mergeCell ref="A4:A5"/>
    <mergeCell ref="B4:B5"/>
    <mergeCell ref="C4:C5"/>
    <mergeCell ref="D4:D5"/>
    <mergeCell ref="E4:E5"/>
    <mergeCell ref="L4:P4"/>
  </mergeCells>
  <phoneticPr fontId="9" type="noConversion"/>
  <printOptions horizontalCentered="1"/>
  <pageMargins left="0.39370078740157483" right="0.39370078740157483" top="0.98425196850393704" bottom="0.39370078740157483" header="0" footer="0"/>
  <pageSetup paperSize="9" scale="64" fitToHeight="10" orientation="landscape" verticalDpi="300" r:id="rId1"/>
  <headerFooter differentFirst="1" alignWithMargins="0">
    <oddHeader>&amp;C&amp;P&amp;RПродовження додатка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92D050"/>
    <pageSetUpPr fitToPage="1"/>
  </sheetPr>
  <dimension ref="A1:P25"/>
  <sheetViews>
    <sheetView workbookViewId="0">
      <selection activeCell="I21" sqref="I21"/>
    </sheetView>
  </sheetViews>
  <sheetFormatPr defaultRowHeight="12.75"/>
  <cols>
    <col min="1" max="1" width="4" style="3" customWidth="1"/>
    <col min="2" max="2" width="15.42578125" style="3" customWidth="1"/>
    <col min="3" max="3" width="33.42578125" style="3" customWidth="1"/>
    <col min="4" max="4" width="17.85546875" style="3" customWidth="1"/>
    <col min="5" max="5" width="15" style="3" customWidth="1"/>
    <col min="6" max="6" width="15.28515625" style="3" customWidth="1"/>
    <col min="7" max="7" width="11.5703125" style="3" customWidth="1"/>
    <col min="8" max="8" width="23.5703125" style="3" customWidth="1"/>
    <col min="9" max="9" width="21.140625" style="3" customWidth="1"/>
    <col min="10" max="10" width="9.7109375" style="3" customWidth="1"/>
    <col min="11" max="11" width="10.42578125" style="3" customWidth="1"/>
    <col min="12" max="12" width="10" style="3" customWidth="1"/>
    <col min="13" max="16384" width="9.140625" style="3"/>
  </cols>
  <sheetData>
    <row r="1" spans="1:16" s="19" customFormat="1" ht="81" customHeight="1">
      <c r="A1" s="20"/>
      <c r="B1" s="20"/>
      <c r="C1" s="20"/>
      <c r="D1" s="20"/>
      <c r="E1" s="20"/>
      <c r="F1" s="20"/>
      <c r="G1" s="20"/>
      <c r="H1" s="20"/>
      <c r="I1" s="131" t="s">
        <v>136</v>
      </c>
      <c r="J1" s="131"/>
      <c r="K1" s="131"/>
      <c r="L1" s="131"/>
      <c r="M1" s="20"/>
      <c r="N1" s="20"/>
    </row>
    <row r="2" spans="1:16" s="19" customFormat="1" ht="16.5" customHeight="1">
      <c r="A2" s="20"/>
      <c r="B2" s="20"/>
      <c r="C2" s="20"/>
      <c r="D2" s="20"/>
      <c r="E2" s="20"/>
      <c r="F2" s="20"/>
      <c r="G2" s="20"/>
      <c r="H2" s="20"/>
      <c r="I2" s="96"/>
      <c r="J2" s="96"/>
      <c r="K2" s="96"/>
      <c r="L2" s="96"/>
      <c r="M2" s="20"/>
      <c r="N2" s="20"/>
    </row>
    <row r="3" spans="1:16" s="19" customFormat="1" ht="16.5" customHeight="1">
      <c r="A3" s="20"/>
      <c r="B3" s="20"/>
      <c r="C3" s="20"/>
      <c r="D3" s="20"/>
      <c r="E3" s="20"/>
      <c r="F3" s="20"/>
      <c r="G3" s="20"/>
      <c r="H3" s="20"/>
      <c r="I3" s="96"/>
      <c r="J3" s="96"/>
      <c r="K3" s="96"/>
      <c r="L3" s="96"/>
      <c r="M3" s="20"/>
      <c r="N3" s="20"/>
    </row>
    <row r="4" spans="1:16" s="19" customFormat="1" ht="15.75">
      <c r="A4" s="20"/>
      <c r="B4" s="20"/>
      <c r="C4" s="20"/>
      <c r="D4" s="20"/>
      <c r="E4" s="20"/>
      <c r="F4" s="20"/>
      <c r="G4" s="20"/>
      <c r="H4" s="20"/>
      <c r="I4" s="54"/>
      <c r="J4" s="54"/>
      <c r="K4" s="20"/>
      <c r="L4" s="20"/>
      <c r="M4" s="20"/>
      <c r="N4" s="20"/>
    </row>
    <row r="5" spans="1:16" s="19" customFormat="1" ht="15.75" customHeight="1">
      <c r="A5" s="132" t="s">
        <v>134</v>
      </c>
      <c r="B5" s="132"/>
      <c r="C5" s="132"/>
      <c r="D5" s="132"/>
      <c r="E5" s="132"/>
      <c r="F5" s="132"/>
      <c r="G5" s="132"/>
      <c r="H5" s="132"/>
      <c r="I5" s="132"/>
      <c r="J5" s="132"/>
      <c r="K5" s="56"/>
      <c r="L5" s="56"/>
      <c r="M5" s="56"/>
      <c r="N5" s="56"/>
      <c r="O5" s="56"/>
      <c r="P5" s="56"/>
    </row>
    <row r="6" spans="1:16" s="19" customFormat="1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6" ht="18.75" customHeight="1">
      <c r="A7" s="148" t="s">
        <v>41</v>
      </c>
      <c r="B7" s="148" t="s">
        <v>21</v>
      </c>
      <c r="C7" s="148" t="s">
        <v>22</v>
      </c>
      <c r="D7" s="148" t="s">
        <v>124</v>
      </c>
      <c r="E7" s="161" t="s">
        <v>125</v>
      </c>
      <c r="F7" s="162"/>
      <c r="G7" s="162"/>
      <c r="H7" s="162"/>
      <c r="I7" s="163"/>
      <c r="J7" s="148" t="s">
        <v>20</v>
      </c>
      <c r="K7" s="159" t="s">
        <v>231</v>
      </c>
      <c r="L7" s="159" t="s">
        <v>232</v>
      </c>
    </row>
    <row r="8" spans="1:16" s="4" customFormat="1" ht="77.25" customHeight="1">
      <c r="A8" s="148"/>
      <c r="B8" s="148"/>
      <c r="C8" s="148"/>
      <c r="D8" s="148"/>
      <c r="E8" s="10" t="s">
        <v>95</v>
      </c>
      <c r="F8" s="10" t="s">
        <v>233</v>
      </c>
      <c r="G8" s="10" t="s">
        <v>96</v>
      </c>
      <c r="H8" s="10" t="s">
        <v>19</v>
      </c>
      <c r="I8" s="10" t="s">
        <v>23</v>
      </c>
      <c r="J8" s="148"/>
      <c r="K8" s="160"/>
      <c r="L8" s="160"/>
    </row>
    <row r="9" spans="1:16" s="4" customFormat="1" ht="18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 t="s">
        <v>145</v>
      </c>
      <c r="J9" s="10" t="s">
        <v>146</v>
      </c>
      <c r="K9" s="13">
        <v>11</v>
      </c>
      <c r="L9" s="13">
        <v>12</v>
      </c>
    </row>
    <row r="10" spans="1:16" s="4" customFormat="1" ht="18" customHeight="1">
      <c r="A10" s="13">
        <v>1</v>
      </c>
      <c r="B10" s="89"/>
      <c r="C10" s="109"/>
      <c r="D10" s="97"/>
      <c r="E10" s="97"/>
      <c r="F10" s="100"/>
      <c r="G10" s="100"/>
      <c r="H10" s="100"/>
      <c r="I10" s="100"/>
      <c r="J10" s="100"/>
      <c r="K10" s="157"/>
      <c r="L10" s="158"/>
    </row>
    <row r="11" spans="1:16" s="4" customFormat="1" ht="18" customHeight="1">
      <c r="A11" s="13">
        <v>2</v>
      </c>
      <c r="B11" s="13"/>
      <c r="C11" s="109"/>
      <c r="D11" s="97"/>
      <c r="E11" s="97"/>
      <c r="F11" s="100"/>
      <c r="G11" s="100"/>
      <c r="H11" s="100"/>
      <c r="I11" s="100"/>
      <c r="J11" s="100"/>
      <c r="K11" s="157"/>
      <c r="L11" s="158"/>
    </row>
    <row r="12" spans="1:16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5" spans="1:16">
      <c r="B15" s="63" t="s">
        <v>155</v>
      </c>
      <c r="C15" s="69"/>
      <c r="D15" s="22" t="s">
        <v>126</v>
      </c>
      <c r="E15" s="69"/>
      <c r="F15" s="67" t="s">
        <v>162</v>
      </c>
      <c r="G15" s="69"/>
      <c r="H15" s="48"/>
      <c r="I15" s="5"/>
      <c r="J15" s="5"/>
      <c r="K15" s="5"/>
      <c r="L15" s="5"/>
      <c r="M15" s="5"/>
    </row>
    <row r="16" spans="1:16" ht="15">
      <c r="B16" s="24" t="s">
        <v>127</v>
      </c>
      <c r="C16" s="18"/>
      <c r="D16" s="22" t="s">
        <v>92</v>
      </c>
      <c r="E16" s="69"/>
      <c r="F16" s="48" t="s">
        <v>128</v>
      </c>
      <c r="G16" s="69"/>
      <c r="H16" s="48"/>
      <c r="I16" s="5"/>
      <c r="J16" s="5"/>
      <c r="K16" s="5"/>
      <c r="L16" s="5"/>
      <c r="M16" s="5"/>
    </row>
    <row r="17" spans="2:13">
      <c r="B17" s="24"/>
      <c r="C17" s="20"/>
      <c r="D17" s="22"/>
      <c r="E17" s="69"/>
      <c r="F17" s="48"/>
      <c r="G17" s="69"/>
      <c r="H17" s="48"/>
      <c r="I17" s="5"/>
      <c r="J17" s="5"/>
      <c r="K17" s="5"/>
      <c r="L17" s="5"/>
      <c r="M17" s="5"/>
    </row>
    <row r="18" spans="2:13">
      <c r="B18" s="49"/>
      <c r="C18" s="49"/>
      <c r="D18" s="22"/>
      <c r="E18" s="69"/>
      <c r="F18" s="48"/>
      <c r="G18" s="69"/>
      <c r="H18" s="48"/>
      <c r="I18" s="5"/>
      <c r="J18" s="5"/>
      <c r="K18" s="5"/>
      <c r="L18" s="5"/>
      <c r="M18" s="5"/>
    </row>
    <row r="19" spans="2:13">
      <c r="B19" s="68" t="s">
        <v>156</v>
      </c>
      <c r="C19" s="20"/>
      <c r="D19" s="22" t="s">
        <v>126</v>
      </c>
      <c r="E19" s="69"/>
      <c r="F19" s="67" t="s">
        <v>157</v>
      </c>
      <c r="G19" s="69"/>
      <c r="H19" s="48"/>
      <c r="I19" s="5"/>
      <c r="J19" s="5"/>
      <c r="K19" s="5"/>
      <c r="L19" s="5"/>
      <c r="M19" s="5"/>
    </row>
    <row r="20" spans="2:13">
      <c r="B20" s="69"/>
      <c r="C20" s="20"/>
      <c r="D20" s="22" t="s">
        <v>92</v>
      </c>
      <c r="E20" s="69"/>
      <c r="F20" s="48" t="s">
        <v>128</v>
      </c>
      <c r="G20" s="69"/>
      <c r="H20" s="48"/>
      <c r="I20" s="5"/>
      <c r="J20" s="5"/>
      <c r="K20" s="5"/>
      <c r="L20" s="5"/>
      <c r="M20" s="5"/>
    </row>
    <row r="21" spans="2:13">
      <c r="B21" s="20"/>
      <c r="C21" s="20"/>
      <c r="D21" s="22"/>
      <c r="E21" s="69"/>
      <c r="F21" s="48"/>
      <c r="G21" s="69"/>
      <c r="H21" s="48"/>
      <c r="I21" s="5"/>
      <c r="J21" s="5"/>
      <c r="K21" s="5"/>
      <c r="L21" s="5"/>
      <c r="M21" s="5"/>
    </row>
    <row r="22" spans="2:13">
      <c r="B22" s="20"/>
      <c r="C22" s="20"/>
      <c r="D22" s="22"/>
      <c r="E22" s="69"/>
      <c r="F22" s="48"/>
      <c r="G22" s="69"/>
      <c r="H22" s="48"/>
      <c r="I22" s="5"/>
      <c r="J22" s="5"/>
      <c r="K22" s="5"/>
      <c r="L22" s="5"/>
      <c r="M22" s="5"/>
    </row>
    <row r="23" spans="2:13">
      <c r="B23" s="63" t="s">
        <v>152</v>
      </c>
      <c r="C23" s="20"/>
      <c r="D23" s="22" t="s">
        <v>126</v>
      </c>
      <c r="E23" s="69"/>
      <c r="F23" s="67" t="s">
        <v>158</v>
      </c>
      <c r="G23" s="80"/>
      <c r="H23" s="48"/>
      <c r="I23" s="5"/>
      <c r="J23" s="5"/>
      <c r="K23" s="5"/>
      <c r="L23" s="5"/>
      <c r="M23" s="5"/>
    </row>
    <row r="24" spans="2:13">
      <c r="B24" s="20" t="s">
        <v>129</v>
      </c>
      <c r="C24" s="20"/>
      <c r="D24" s="22" t="s">
        <v>92</v>
      </c>
      <c r="E24" s="69"/>
      <c r="F24" s="48" t="s">
        <v>128</v>
      </c>
      <c r="G24" s="69"/>
      <c r="H24" s="48"/>
      <c r="I24" s="5"/>
      <c r="J24" s="5"/>
      <c r="K24" s="5"/>
      <c r="L24" s="5"/>
      <c r="M24" s="5"/>
    </row>
    <row r="25" spans="2:13">
      <c r="B25" s="20"/>
      <c r="C25" s="20"/>
      <c r="D25" s="20"/>
      <c r="E25" s="20"/>
      <c r="F25" s="1"/>
      <c r="G25" s="1"/>
    </row>
  </sheetData>
  <mergeCells count="12">
    <mergeCell ref="I1:L1"/>
    <mergeCell ref="K10:K11"/>
    <mergeCell ref="L10:L11"/>
    <mergeCell ref="K7:K8"/>
    <mergeCell ref="L7:L8"/>
    <mergeCell ref="A5:J5"/>
    <mergeCell ref="J7:J8"/>
    <mergeCell ref="E7:I7"/>
    <mergeCell ref="A7:A8"/>
    <mergeCell ref="B7:B8"/>
    <mergeCell ref="C7:C8"/>
    <mergeCell ref="D7:D8"/>
  </mergeCells>
  <phoneticPr fontId="9" type="noConversion"/>
  <pageMargins left="0.59055118110236227" right="0.59055118110236227" top="1.1811023622047245" bottom="0.59055118110236227" header="0.39370078740157483" footer="0.51181102362204722"/>
  <pageSetup paperSize="9" scale="73" fitToHeight="10" orientation="landscape" verticalDpi="300" r:id="rId1"/>
  <headerFooter differentFirst="1" alignWithMargins="0">
    <oddHeader>&amp;C&amp;P&amp;RПродовження додатка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00B050"/>
    <pageSetUpPr fitToPage="1"/>
  </sheetPr>
  <dimension ref="A1:P46"/>
  <sheetViews>
    <sheetView view="pageBreakPreview" zoomScaleNormal="100" zoomScaleSheetLayoutView="100" workbookViewId="0">
      <pane ySplit="9" topLeftCell="A10" activePane="bottomLeft" state="frozen"/>
      <selection activeCell="I37" sqref="I37"/>
      <selection pane="bottomLeft" activeCell="C14" sqref="C14"/>
    </sheetView>
  </sheetViews>
  <sheetFormatPr defaultRowHeight="15"/>
  <cols>
    <col min="1" max="1" width="6.140625" style="16" customWidth="1"/>
    <col min="2" max="2" width="40.42578125" style="16" customWidth="1"/>
    <col min="3" max="3" width="13.28515625" style="16" customWidth="1"/>
    <col min="4" max="4" width="9" style="16" customWidth="1"/>
    <col min="5" max="5" width="13.85546875" style="16" customWidth="1"/>
    <col min="6" max="6" width="8.140625" style="16" customWidth="1"/>
    <col min="7" max="7" width="13.42578125" style="16" customWidth="1"/>
    <col min="8" max="8" width="13.85546875" style="16" customWidth="1"/>
    <col min="9" max="9" width="13.42578125" style="16" customWidth="1"/>
    <col min="10" max="10" width="14.140625" style="16" customWidth="1"/>
    <col min="11" max="16384" width="9.140625" style="16"/>
  </cols>
  <sheetData>
    <row r="1" spans="1:16" s="19" customFormat="1" ht="153.75" customHeight="1">
      <c r="A1" s="20"/>
      <c r="B1" s="20"/>
      <c r="C1" s="20"/>
      <c r="D1" s="20"/>
      <c r="E1" s="20"/>
      <c r="F1" s="20"/>
      <c r="G1" s="20"/>
      <c r="H1" s="134" t="s">
        <v>141</v>
      </c>
      <c r="I1" s="134"/>
      <c r="J1" s="134"/>
      <c r="K1" s="20"/>
      <c r="L1" s="20"/>
      <c r="M1" s="20"/>
      <c r="N1" s="20"/>
    </row>
    <row r="2" spans="1:16" s="19" customFormat="1" ht="15.75">
      <c r="A2" s="20"/>
      <c r="B2" s="20"/>
      <c r="C2" s="20"/>
      <c r="D2" s="20"/>
      <c r="E2" s="20"/>
      <c r="F2" s="20"/>
      <c r="G2" s="20"/>
      <c r="H2" s="20"/>
      <c r="I2" s="54"/>
      <c r="J2" s="54"/>
      <c r="K2" s="20"/>
      <c r="L2" s="20"/>
      <c r="M2" s="20"/>
      <c r="N2" s="20"/>
    </row>
    <row r="3" spans="1:16" s="19" customFormat="1" ht="15.75" customHeight="1">
      <c r="A3" s="132" t="s">
        <v>135</v>
      </c>
      <c r="B3" s="132"/>
      <c r="C3" s="132"/>
      <c r="D3" s="132"/>
      <c r="E3" s="132"/>
      <c r="F3" s="132"/>
      <c r="G3" s="132"/>
      <c r="H3" s="132"/>
      <c r="I3" s="132"/>
      <c r="J3" s="132"/>
      <c r="K3" s="56"/>
      <c r="L3" s="56"/>
      <c r="M3" s="56"/>
      <c r="N3" s="56"/>
      <c r="O3" s="56"/>
      <c r="P3" s="56"/>
    </row>
    <row r="4" spans="1:16" s="19" customFormat="1" ht="15.7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6"/>
      <c r="L4" s="56"/>
      <c r="M4" s="56"/>
      <c r="N4" s="56"/>
      <c r="O4" s="56"/>
      <c r="P4" s="56"/>
    </row>
    <row r="5" spans="1:16" ht="15.75" customHeight="1">
      <c r="A5" s="170" t="s">
        <v>41</v>
      </c>
      <c r="B5" s="170" t="s">
        <v>43</v>
      </c>
      <c r="C5" s="173" t="s">
        <v>150</v>
      </c>
      <c r="D5" s="174"/>
      <c r="E5" s="165" t="s">
        <v>151</v>
      </c>
      <c r="F5" s="166"/>
      <c r="G5" s="166"/>
      <c r="H5" s="166"/>
      <c r="I5" s="166"/>
      <c r="J5" s="167"/>
    </row>
    <row r="6" spans="1:16" ht="45" customHeight="1">
      <c r="A6" s="172"/>
      <c r="B6" s="172"/>
      <c r="C6" s="175"/>
      <c r="D6" s="176"/>
      <c r="E6" s="168" t="s">
        <v>52</v>
      </c>
      <c r="F6" s="169"/>
      <c r="G6" s="12" t="s">
        <v>53</v>
      </c>
      <c r="H6" s="12" t="s">
        <v>54</v>
      </c>
      <c r="I6" s="12" t="s">
        <v>55</v>
      </c>
      <c r="J6" s="12" t="s">
        <v>56</v>
      </c>
    </row>
    <row r="7" spans="1:16" ht="18.75" customHeight="1">
      <c r="A7" s="172"/>
      <c r="B7" s="172"/>
      <c r="C7" s="170" t="s">
        <v>24</v>
      </c>
      <c r="D7" s="170" t="s">
        <v>42</v>
      </c>
      <c r="E7" s="165" t="s">
        <v>25</v>
      </c>
      <c r="F7" s="167"/>
      <c r="G7" s="170" t="s">
        <v>24</v>
      </c>
      <c r="H7" s="170" t="s">
        <v>24</v>
      </c>
      <c r="I7" s="170" t="s">
        <v>24</v>
      </c>
      <c r="J7" s="170" t="s">
        <v>24</v>
      </c>
    </row>
    <row r="8" spans="1:16" ht="18.75" customHeight="1">
      <c r="A8" s="171"/>
      <c r="B8" s="171"/>
      <c r="C8" s="171"/>
      <c r="D8" s="171"/>
      <c r="E8" s="9" t="s">
        <v>24</v>
      </c>
      <c r="F8" s="9" t="s">
        <v>42</v>
      </c>
      <c r="G8" s="171"/>
      <c r="H8" s="171"/>
      <c r="I8" s="171"/>
      <c r="J8" s="171"/>
    </row>
    <row r="9" spans="1:16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</row>
    <row r="10" spans="1:16" ht="30">
      <c r="A10" s="9">
        <v>1</v>
      </c>
      <c r="B10" s="62" t="s">
        <v>147</v>
      </c>
      <c r="C10" s="17"/>
      <c r="D10" s="11"/>
      <c r="E10" s="17"/>
      <c r="F10" s="11"/>
      <c r="G10" s="17"/>
      <c r="H10" s="17"/>
      <c r="I10" s="17"/>
      <c r="J10" s="17"/>
    </row>
    <row r="11" spans="1:16">
      <c r="A11" s="37" t="s">
        <v>57</v>
      </c>
      <c r="B11" s="62" t="s">
        <v>106</v>
      </c>
      <c r="C11" s="17"/>
      <c r="D11" s="11"/>
      <c r="E11" s="32"/>
      <c r="F11" s="11"/>
      <c r="G11" s="32"/>
      <c r="H11" s="32"/>
      <c r="I11" s="32"/>
      <c r="J11" s="32"/>
    </row>
    <row r="12" spans="1:16">
      <c r="A12" s="37" t="s">
        <v>58</v>
      </c>
      <c r="B12" s="62" t="s">
        <v>107</v>
      </c>
      <c r="C12" s="17"/>
      <c r="D12" s="103"/>
      <c r="E12" s="17"/>
      <c r="F12" s="103"/>
      <c r="G12" s="32"/>
      <c r="H12" s="32"/>
      <c r="I12" s="32"/>
      <c r="J12" s="32"/>
    </row>
    <row r="13" spans="1:16" ht="30">
      <c r="A13" s="37" t="s">
        <v>74</v>
      </c>
      <c r="B13" s="62" t="s">
        <v>108</v>
      </c>
      <c r="C13" s="17">
        <f>E13</f>
        <v>298.95999999999998</v>
      </c>
      <c r="D13" s="103"/>
      <c r="E13" s="32">
        <v>298.95999999999998</v>
      </c>
      <c r="F13" s="103"/>
      <c r="G13" s="32"/>
      <c r="H13" s="32"/>
      <c r="I13" s="32"/>
      <c r="J13" s="32"/>
    </row>
    <row r="14" spans="1:16" ht="30">
      <c r="A14" s="37" t="s">
        <v>75</v>
      </c>
      <c r="B14" s="62" t="s">
        <v>109</v>
      </c>
      <c r="C14" s="17"/>
      <c r="D14" s="11"/>
      <c r="E14" s="32"/>
      <c r="F14" s="11"/>
      <c r="G14" s="32"/>
      <c r="H14" s="32"/>
      <c r="I14" s="32"/>
      <c r="J14" s="32"/>
    </row>
    <row r="15" spans="1:16" ht="15.75" customHeight="1">
      <c r="A15" s="37" t="s">
        <v>76</v>
      </c>
      <c r="B15" s="62" t="s">
        <v>32</v>
      </c>
      <c r="C15" s="17"/>
      <c r="D15" s="11"/>
      <c r="E15" s="32"/>
      <c r="F15" s="11"/>
      <c r="G15" s="32"/>
      <c r="H15" s="32"/>
      <c r="I15" s="32"/>
      <c r="J15" s="32"/>
    </row>
    <row r="16" spans="1:16" ht="30">
      <c r="A16" s="37" t="s">
        <v>63</v>
      </c>
      <c r="B16" s="62" t="s">
        <v>148</v>
      </c>
      <c r="C16" s="17"/>
      <c r="D16" s="11"/>
      <c r="E16" s="17"/>
      <c r="F16" s="11"/>
      <c r="G16" s="17"/>
      <c r="H16" s="17"/>
      <c r="I16" s="17"/>
      <c r="J16" s="17"/>
    </row>
    <row r="17" spans="1:10">
      <c r="A17" s="37" t="s">
        <v>59</v>
      </c>
      <c r="B17" s="62" t="s">
        <v>29</v>
      </c>
      <c r="C17" s="17">
        <f>H17</f>
        <v>833.3</v>
      </c>
      <c r="D17" s="11"/>
      <c r="E17" s="32"/>
      <c r="F17" s="11"/>
      <c r="G17" s="32"/>
      <c r="H17" s="32">
        <v>833.3</v>
      </c>
      <c r="I17" s="32"/>
      <c r="J17" s="32"/>
    </row>
    <row r="18" spans="1:10">
      <c r="A18" s="37" t="s">
        <v>60</v>
      </c>
      <c r="B18" s="62" t="s">
        <v>28</v>
      </c>
      <c r="C18" s="17">
        <f>G18</f>
        <v>90</v>
      </c>
      <c r="D18" s="11"/>
      <c r="E18" s="32"/>
      <c r="F18" s="11"/>
      <c r="G18" s="32">
        <v>90</v>
      </c>
      <c r="H18" s="32"/>
      <c r="I18" s="32"/>
      <c r="J18" s="32"/>
    </row>
    <row r="19" spans="1:10">
      <c r="A19" s="37" t="s">
        <v>26</v>
      </c>
      <c r="B19" s="62" t="s">
        <v>30</v>
      </c>
      <c r="C19" s="17"/>
      <c r="D19" s="11"/>
      <c r="E19" s="32"/>
      <c r="F19" s="11"/>
      <c r="G19" s="32"/>
      <c r="H19" s="32"/>
      <c r="I19" s="32"/>
      <c r="J19" s="32"/>
    </row>
    <row r="20" spans="1:10" ht="30">
      <c r="A20" s="37" t="s">
        <v>64</v>
      </c>
      <c r="B20" s="62" t="s">
        <v>149</v>
      </c>
      <c r="C20" s="17"/>
      <c r="D20" s="11"/>
      <c r="E20" s="17"/>
      <c r="F20" s="11"/>
      <c r="G20" s="17"/>
      <c r="H20" s="17"/>
      <c r="I20" s="17"/>
      <c r="J20" s="17"/>
    </row>
    <row r="21" spans="1:10">
      <c r="A21" s="37" t="s">
        <v>61</v>
      </c>
      <c r="B21" s="62" t="s">
        <v>110</v>
      </c>
      <c r="C21" s="17"/>
      <c r="D21" s="11"/>
      <c r="E21" s="17"/>
      <c r="F21" s="11"/>
      <c r="G21" s="17"/>
      <c r="H21" s="17"/>
      <c r="I21" s="17"/>
      <c r="J21" s="17"/>
    </row>
    <row r="22" spans="1:10">
      <c r="A22" s="37" t="s">
        <v>62</v>
      </c>
      <c r="B22" s="62" t="s">
        <v>111</v>
      </c>
      <c r="C22" s="17"/>
      <c r="D22" s="11"/>
      <c r="E22" s="17"/>
      <c r="F22" s="11"/>
      <c r="G22" s="17"/>
      <c r="H22" s="17"/>
      <c r="I22" s="17"/>
      <c r="J22" s="17"/>
    </row>
    <row r="23" spans="1:10">
      <c r="A23" s="37" t="s">
        <v>31</v>
      </c>
      <c r="B23" s="62" t="s">
        <v>112</v>
      </c>
      <c r="C23" s="17"/>
      <c r="D23" s="11"/>
      <c r="E23" s="17"/>
      <c r="F23" s="11"/>
      <c r="G23" s="17"/>
      <c r="H23" s="17"/>
      <c r="I23" s="17"/>
      <c r="J23" s="17"/>
    </row>
    <row r="24" spans="1:10">
      <c r="A24" s="37" t="s">
        <v>114</v>
      </c>
      <c r="B24" s="62" t="s">
        <v>113</v>
      </c>
      <c r="C24" s="17">
        <f>E24</f>
        <v>834.5</v>
      </c>
      <c r="D24" s="11"/>
      <c r="E24" s="17">
        <v>834.5</v>
      </c>
      <c r="F24" s="11"/>
      <c r="G24" s="17"/>
      <c r="H24" s="17"/>
      <c r="I24" s="17"/>
      <c r="J24" s="17"/>
    </row>
    <row r="25" spans="1:10">
      <c r="A25" s="37" t="s">
        <v>115</v>
      </c>
      <c r="B25" s="62" t="s">
        <v>49</v>
      </c>
      <c r="C25" s="17"/>
      <c r="D25" s="11"/>
      <c r="E25" s="32"/>
      <c r="F25" s="11"/>
      <c r="G25" s="32"/>
      <c r="H25" s="32"/>
      <c r="I25" s="32"/>
      <c r="J25" s="32"/>
    </row>
    <row r="26" spans="1:10" ht="30">
      <c r="A26" s="37" t="s">
        <v>116</v>
      </c>
      <c r="B26" s="62" t="s">
        <v>121</v>
      </c>
      <c r="C26" s="17"/>
      <c r="D26" s="11"/>
      <c r="E26" s="32"/>
      <c r="F26" s="11"/>
      <c r="G26" s="32"/>
      <c r="H26" s="32"/>
      <c r="I26" s="32"/>
      <c r="J26" s="32"/>
    </row>
    <row r="27" spans="1:10" ht="30">
      <c r="A27" s="37" t="s">
        <v>118</v>
      </c>
      <c r="B27" s="62" t="s">
        <v>120</v>
      </c>
      <c r="C27" s="17">
        <f>E27+I27</f>
        <v>4675</v>
      </c>
      <c r="D27" s="11"/>
      <c r="E27" s="32">
        <v>3125</v>
      </c>
      <c r="F27" s="11"/>
      <c r="G27" s="32"/>
      <c r="H27" s="32"/>
      <c r="I27" s="32">
        <v>1550</v>
      </c>
      <c r="J27" s="32"/>
    </row>
    <row r="28" spans="1:10" ht="17.25" customHeight="1">
      <c r="A28" s="37" t="s">
        <v>119</v>
      </c>
      <c r="B28" s="62" t="s">
        <v>30</v>
      </c>
      <c r="C28" s="17"/>
      <c r="D28" s="11"/>
      <c r="E28" s="32"/>
      <c r="F28" s="11"/>
      <c r="G28" s="32"/>
      <c r="H28" s="32"/>
      <c r="I28" s="32"/>
      <c r="J28" s="32"/>
    </row>
    <row r="29" spans="1:10" ht="30">
      <c r="A29" s="61">
        <v>4</v>
      </c>
      <c r="B29" s="62" t="s">
        <v>117</v>
      </c>
      <c r="C29" s="101"/>
      <c r="D29" s="104"/>
      <c r="E29" s="101"/>
      <c r="F29" s="104"/>
      <c r="G29" s="26"/>
      <c r="H29" s="26"/>
      <c r="I29" s="26"/>
      <c r="J29" s="26"/>
    </row>
    <row r="30" spans="1:10" ht="34.5" customHeight="1">
      <c r="A30" s="37" t="s">
        <v>27</v>
      </c>
      <c r="B30" s="62" t="s">
        <v>219</v>
      </c>
      <c r="C30" s="17"/>
      <c r="D30" s="103"/>
      <c r="E30" s="17"/>
      <c r="F30" s="103"/>
      <c r="G30" s="32"/>
      <c r="H30" s="32"/>
      <c r="I30" s="32"/>
      <c r="J30" s="32"/>
    </row>
    <row r="31" spans="1:10">
      <c r="A31" s="164" t="s">
        <v>90</v>
      </c>
      <c r="B31" s="164"/>
      <c r="C31" s="102"/>
      <c r="D31" s="105"/>
      <c r="E31" s="17"/>
      <c r="F31" s="103"/>
      <c r="G31" s="17"/>
      <c r="H31" s="17"/>
      <c r="I31" s="17"/>
      <c r="J31" s="17"/>
    </row>
    <row r="35" spans="2:8">
      <c r="B35" s="21" t="s">
        <v>159</v>
      </c>
      <c r="C35" s="63"/>
      <c r="D35" s="66" t="s">
        <v>126</v>
      </c>
      <c r="E35" s="81" t="s">
        <v>220</v>
      </c>
      <c r="F35" s="22"/>
    </row>
    <row r="36" spans="2:8">
      <c r="B36" s="24" t="s">
        <v>127</v>
      </c>
      <c r="C36" s="18"/>
      <c r="D36" s="22" t="s">
        <v>92</v>
      </c>
      <c r="E36" s="48" t="s">
        <v>128</v>
      </c>
      <c r="F36" s="20"/>
      <c r="G36" s="3"/>
      <c r="H36" s="48"/>
    </row>
    <row r="37" spans="2:8">
      <c r="B37" s="24"/>
      <c r="C37" s="20"/>
      <c r="D37" s="22"/>
      <c r="E37" s="48"/>
      <c r="F37" s="20"/>
      <c r="G37" s="3"/>
      <c r="H37" s="48"/>
    </row>
    <row r="38" spans="2:8">
      <c r="B38" s="49"/>
      <c r="C38" s="49"/>
      <c r="D38" s="22"/>
      <c r="E38" s="48"/>
      <c r="F38" s="20"/>
      <c r="G38" s="3"/>
      <c r="H38" s="48"/>
    </row>
    <row r="39" spans="2:8">
      <c r="B39" s="20"/>
      <c r="C39" s="20"/>
      <c r="D39" s="66" t="s">
        <v>126</v>
      </c>
      <c r="E39" s="81" t="s">
        <v>160</v>
      </c>
      <c r="F39" s="63"/>
      <c r="G39" s="3"/>
      <c r="H39" s="48"/>
    </row>
    <row r="40" spans="2:8">
      <c r="B40" s="68" t="s">
        <v>156</v>
      </c>
      <c r="C40" s="67"/>
      <c r="D40" s="22" t="s">
        <v>92</v>
      </c>
      <c r="E40" s="48" t="s">
        <v>128</v>
      </c>
      <c r="F40" s="20"/>
      <c r="G40" s="3"/>
      <c r="H40" s="48"/>
    </row>
    <row r="41" spans="2:8">
      <c r="B41" s="20"/>
      <c r="C41" s="20"/>
      <c r="D41" s="22"/>
      <c r="E41" s="48"/>
      <c r="F41" s="20"/>
      <c r="G41" s="3"/>
      <c r="H41" s="48"/>
    </row>
    <row r="42" spans="2:8">
      <c r="B42" s="20"/>
      <c r="C42" s="20"/>
      <c r="D42" s="22"/>
      <c r="E42" s="48"/>
      <c r="F42" s="20"/>
      <c r="G42" s="3"/>
      <c r="H42" s="48"/>
    </row>
    <row r="43" spans="2:8">
      <c r="B43" s="20"/>
      <c r="C43" s="20"/>
      <c r="D43" s="66" t="s">
        <v>126</v>
      </c>
      <c r="E43" s="81" t="s">
        <v>161</v>
      </c>
      <c r="F43" s="63"/>
      <c r="G43" s="3"/>
      <c r="H43" s="48"/>
    </row>
    <row r="44" spans="2:8">
      <c r="B44" s="63" t="s">
        <v>152</v>
      </c>
      <c r="C44" s="63"/>
      <c r="D44" s="22" t="s">
        <v>92</v>
      </c>
      <c r="E44" s="48" t="s">
        <v>128</v>
      </c>
      <c r="F44" s="20"/>
      <c r="G44" s="3"/>
      <c r="H44" s="48"/>
    </row>
    <row r="45" spans="2:8">
      <c r="B45" s="20" t="s">
        <v>129</v>
      </c>
      <c r="C45" s="20"/>
      <c r="D45" s="20"/>
      <c r="E45" s="20"/>
      <c r="F45" s="20"/>
      <c r="G45" s="3"/>
      <c r="H45" s="48"/>
    </row>
    <row r="46" spans="2:8">
      <c r="B46" s="20"/>
      <c r="C46" s="20"/>
      <c r="D46" s="20"/>
      <c r="E46" s="20"/>
      <c r="F46" s="20"/>
    </row>
  </sheetData>
  <mergeCells count="15">
    <mergeCell ref="H1:J1"/>
    <mergeCell ref="A3:J3"/>
    <mergeCell ref="A31:B31"/>
    <mergeCell ref="E5:J5"/>
    <mergeCell ref="E6:F6"/>
    <mergeCell ref="E7:F7"/>
    <mergeCell ref="J7:J8"/>
    <mergeCell ref="I7:I8"/>
    <mergeCell ref="H7:H8"/>
    <mergeCell ref="G7:G8"/>
    <mergeCell ref="A5:A8"/>
    <mergeCell ref="B5:B8"/>
    <mergeCell ref="C7:C8"/>
    <mergeCell ref="D7:D8"/>
    <mergeCell ref="C5:D6"/>
  </mergeCells>
  <phoneticPr fontId="2" type="noConversion"/>
  <pageMargins left="1.1811023622047245" right="0.59055118110236227" top="0.78740157480314965" bottom="0.59055118110236227" header="0.39370078740157483" footer="0.31496062992125984"/>
  <pageSetup paperSize="9" scale="58" fitToHeight="3" orientation="portrait" r:id="rId1"/>
  <headerFooter differentFirst="1" alignWithMargins="0">
    <oddHeader>&amp;C&amp;P&amp;RПродовження додатка &amp;A</oddHeader>
  </headerFooter>
  <colBreaks count="1" manualBreakCount="1">
    <brk id="1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21</vt:lpstr>
      <vt:lpstr>22</vt:lpstr>
      <vt:lpstr>23</vt:lpstr>
      <vt:lpstr>24</vt:lpstr>
      <vt:lpstr>25</vt:lpstr>
      <vt:lpstr>26</vt:lpstr>
      <vt:lpstr>'21'!Заголовки_для_печати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'22'!Область_печати</vt:lpstr>
      <vt:lpstr>'23'!Область_печати</vt:lpstr>
      <vt:lpstr>'26'!Область_печати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Фесюк Олексій Костянтинович</dc:creator>
  <cp:lastModifiedBy>Цвяк_В_М</cp:lastModifiedBy>
  <cp:lastPrinted>2023-02-28T14:43:45Z</cp:lastPrinted>
  <dcterms:created xsi:type="dcterms:W3CDTF">2003-02-20T10:09:41Z</dcterms:created>
  <dcterms:modified xsi:type="dcterms:W3CDTF">2023-06-19T06:44:47Z</dcterms:modified>
</cp:coreProperties>
</file>