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definedNames>
    <definedName function="false" hidden="false" localSheetId="0" name="_xlnm.Print_Area" vbProcedure="false">Лист1!$A$1:$J$240</definedName>
    <definedName function="false" hidden="false" localSheetId="0" name="_xlnm.Print_Titles" vbProcedure="false">Лист1!$11:$12</definedName>
    <definedName function="false" hidden="true" localSheetId="0" name="_xlnm._FilterDatabase" vbProcedure="false">Лист1!$K$10:$K$238</definedName>
    <definedName function="false" hidden="false" localSheetId="0" name="_GoBack" vbProcedure="false">Лист1!$E$29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<sst xmlns="http://schemas.openxmlformats.org/spreadsheetml/2006/main" count="301" uniqueCount="244">
  <si>
    <t xml:space="preserve">Додаток 5</t>
  </si>
  <si>
    <t xml:space="preserve">до рішення міської ради</t>
  </si>
  <si>
    <t xml:space="preserve">                                   № </t>
  </si>
  <si>
    <t xml:space="preserve">Зміни до додатку 6</t>
  </si>
  <si>
    <t xml:space="preserve">до рішення міської ради "Про бюджет Луцької міської територіальної громади на 2025 рік"</t>
  </si>
  <si>
    <t xml:space="preserve">Обсяги капітальних вкладень бюджету у розрізі інвестиційних проєктів</t>
  </si>
  <si>
    <t xml:space="preserve"> у 2025 році</t>
  </si>
  <si>
    <t xml:space="preserve">.0355100000</t>
  </si>
  <si>
    <t xml:space="preserve">код бюджету</t>
  </si>
  <si>
    <t xml:space="preserve">Код Програмної класифікації видатків та кредитування місцевого бюджету</t>
  </si>
  <si>
    <t xml:space="preserve">Код Типової програмної класифікації видатків та кредитування місцевого бюджету</t>
  </si>
  <si>
    <t xml:space="preserve">Код Функціональної класифікації видатків та кредитування бюджету</t>
  </si>
  <si>
    <t xml:space="preserve"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</si>
  <si>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 xml:space="preserve">Найменування інвестиційного проекту
</t>
  </si>
  <si>
    <t xml:space="preserve">Загальний період реалізації проекту, (рік початку і завершення)</t>
  </si>
  <si>
    <t xml:space="preserve">Загальна вартість проекту, гривень</t>
  </si>
  <si>
    <t xml:space="preserve">Обсяг капітальних вкладень місцевого бюджету всього, гривень</t>
  </si>
  <si>
    <t xml:space="preserve">Обсяг капітальних вкладень місцевого бюджету у 2025 році, гривень</t>
  </si>
  <si>
    <t xml:space="preserve">Очікуваний рівень готовності проекту на кінець 2025 року, %</t>
  </si>
  <si>
    <t xml:space="preserve">0200000</t>
  </si>
  <si>
    <t xml:space="preserve">Виконавчий комітет міської ради</t>
  </si>
  <si>
    <t xml:space="preserve">0210000</t>
  </si>
  <si>
    <t xml:space="preserve">0210150</t>
  </si>
  <si>
    <t xml:space="preserve">0150</t>
  </si>
  <si>
    <t xml:space="preserve">0111</t>
  </si>
  <si>
    <t xml:space="preserve"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</si>
  <si>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 xml:space="preserve">Придбання техніки та обладнання</t>
  </si>
  <si>
    <t xml:space="preserve">0217350</t>
  </si>
  <si>
    <t xml:space="preserve">0443</t>
  </si>
  <si>
    <t xml:space="preserve">Розроблення схем планування та забудови територій (містобудівної документації)</t>
  </si>
  <si>
    <t xml:space="preserve">Розробка проєктної документації за результатами містобудівних конкурсів</t>
  </si>
  <si>
    <t xml:space="preserve">Розробка містобудівної документації, в т.ч. Комплексного плану просторового розвитку території Луцької МТГ</t>
  </si>
  <si>
    <t xml:space="preserve">Виготовлення топографо-геодезичної основи 1:2000 для розроблення містобудівної документації</t>
  </si>
  <si>
    <t xml:space="preserve">0217421</t>
  </si>
  <si>
    <t xml:space="preserve">7421</t>
  </si>
  <si>
    <t xml:space="preserve">0453</t>
  </si>
  <si>
    <t xml:space="preserve">Утримання та розвиток наземного електротранспорту </t>
  </si>
  <si>
    <t xml:space="preserve">Проєкт "Міський громадський транспорт України ІІ" Субпроєкт "Оновлення тролейбусного парку міста Луцька" (кошти позики ЄІБ)</t>
  </si>
  <si>
    <t xml:space="preserve">Співфінансування проєкту "Міський громадський транспорт України ІІ" Субпроєкт "Оновлення тролейбусного парку міста Луцька"</t>
  </si>
  <si>
    <t xml:space="preserve">0217650</t>
  </si>
  <si>
    <t xml:space="preserve">0490</t>
  </si>
  <si>
    <t xml:space="preserve">Проведення експертної грошової оцінки земельної ділянки чи права на неї</t>
  </si>
  <si>
    <t xml:space="preserve">Розроблення документації з проведення експертних грошових оцінок, земельних ділянок, продаж яких здійснюватиметься шляхом викупу, власниками об’єктів нерухомого майна, які знаходяться на земельних ділянках, що підлягають продажу </t>
  </si>
  <si>
    <t xml:space="preserve">0217670</t>
  </si>
  <si>
    <t xml:space="preserve">Внески до статутного капіталу суб’єктів господарювання</t>
  </si>
  <si>
    <t xml:space="preserve">КП "Луцьке підприємство електротранспорту" - реконструкція контактної мережі</t>
  </si>
  <si>
    <t xml:space="preserve">КП "Луцьке підприємство електротранспорту" - придбання запасних частин до кабельних ліній та тягових підстанцій</t>
  </si>
  <si>
    <t xml:space="preserve">КП "Луцьке підприємство електротранспорту" - придбання мідного проводу та запчастин до контактної мережі</t>
  </si>
  <si>
    <t xml:space="preserve">КП "Ласка" придбання автомобіля для відлову тварин</t>
  </si>
  <si>
    <t xml:space="preserve">.0217700</t>
  </si>
  <si>
    <t xml:space="preserve">.0133</t>
  </si>
  <si>
    <t xml:space="preserve">Реалізація програм допомоги і грантів Європейського Союзу, урядів іноземних держав, міжнародних організацій, донорських установ</t>
  </si>
  <si>
    <t xml:space="preserve">Реалізація Програми "Впровадження міжнародного проєкту "Дике життя у великому місті: захист і промоція дикої природи й біорізноманіття в Луцьку та Жешуві" на 2024-2026 роки". Нове будівництво лугопарку вздовж річки Стир на території від мосту на вул. Ковельській до мосту на вул. Шевченка</t>
  </si>
  <si>
    <t xml:space="preserve">0218110</t>
  </si>
  <si>
    <t xml:space="preserve">Заходи із запобігання та ліквідації надзвичайних ситуацій та наслідків стихійного лиха</t>
  </si>
  <si>
    <t xml:space="preserve">Нове  будівництво місцевої  автоматизованої системи централізованого оповіщення (МАСЦО) Луцької міської територіальної громади</t>
  </si>
  <si>
    <t xml:space="preserve">.0218240</t>
  </si>
  <si>
    <t xml:space="preserve">.0380</t>
  </si>
  <si>
    <t xml:space="preserve">Заходи та роботи з територіальної оборони</t>
  </si>
  <si>
    <r>
      <rPr>
        <sz val="14"/>
        <rFont val="Times New Roman"/>
        <family val="1"/>
        <charset val="204"/>
      </rPr>
      <t xml:space="preserve">Очі для рятувальників </t>
    </r>
    <r>
      <rPr>
        <i val="true"/>
        <sz val="14"/>
        <rFont val="Times New Roman"/>
        <family val="1"/>
        <charset val="204"/>
      </rPr>
      <t xml:space="preserve">(Бюджет участі)</t>
    </r>
  </si>
  <si>
    <r>
      <rPr>
        <sz val="14"/>
        <rFont val="Times New Roman"/>
        <family val="1"/>
        <charset val="204"/>
      </rPr>
      <t xml:space="preserve">Тиловик 2.0: дрони для 100 ОМБр </t>
    </r>
    <r>
      <rPr>
        <i val="true"/>
        <sz val="14"/>
        <rFont val="Times New Roman"/>
        <family val="1"/>
        <charset val="204"/>
      </rPr>
      <t xml:space="preserve"> (Бюджет участі)</t>
    </r>
  </si>
  <si>
    <r>
      <rPr>
        <sz val="14"/>
        <rFont val="Times New Roman"/>
        <family val="1"/>
        <charset val="204"/>
      </rPr>
      <t xml:space="preserve">Дронів забагато не буває  </t>
    </r>
    <r>
      <rPr>
        <i val="true"/>
        <sz val="14"/>
        <rFont val="Times New Roman"/>
        <family val="1"/>
        <charset val="204"/>
      </rPr>
      <t xml:space="preserve">(Бюджет участі)</t>
    </r>
  </si>
  <si>
    <r>
      <rPr>
        <sz val="14"/>
        <rFont val="Times New Roman"/>
        <family val="1"/>
        <charset val="204"/>
      </rPr>
      <t xml:space="preserve">Дрони для аеророзвідки  </t>
    </r>
    <r>
      <rPr>
        <i val="true"/>
        <sz val="14"/>
        <rFont val="Times New Roman"/>
        <family val="1"/>
        <charset val="204"/>
      </rPr>
      <t xml:space="preserve">(Бюджет участі)</t>
    </r>
  </si>
  <si>
    <r>
      <rPr>
        <sz val="14"/>
        <rFont val="Times New Roman"/>
        <family val="1"/>
        <charset val="204"/>
      </rPr>
      <t xml:space="preserve">Аеророзвідка 24/7  </t>
    </r>
    <r>
      <rPr>
        <i val="true"/>
        <sz val="14"/>
        <rFont val="Times New Roman"/>
        <family val="1"/>
        <charset val="204"/>
      </rPr>
      <t xml:space="preserve">(Бюджет участі)</t>
    </r>
  </si>
  <si>
    <t xml:space="preserve">Програма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2025-2027 роки</t>
  </si>
  <si>
    <t xml:space="preserve">0600000</t>
  </si>
  <si>
    <t xml:space="preserve">Департамент освіти</t>
  </si>
  <si>
    <t xml:space="preserve">0610000</t>
  </si>
  <si>
    <t xml:space="preserve">0611010</t>
  </si>
  <si>
    <t xml:space="preserve">0910</t>
  </si>
  <si>
    <t xml:space="preserve">Надання дошкільної освіти</t>
  </si>
  <si>
    <t xml:space="preserve">ЗДО №5, 6, 12, 13, 22, 23, 24, 25, 26 - придбання пральної машини</t>
  </si>
  <si>
    <t xml:space="preserve">ЗДО №6, 20 - придбання предметів холодильника</t>
  </si>
  <si>
    <t xml:space="preserve">ЗДО №9 - придбання овочерізки</t>
  </si>
  <si>
    <t xml:space="preserve">Усунення аварій, інших непередбачених ситуацій та придбання техніки для ЗДО</t>
  </si>
  <si>
    <t xml:space="preserve">0611021</t>
  </si>
  <si>
    <t xml:space="preserve">0921</t>
  </si>
  <si>
    <t xml:space="preserve">Надання загальної середньої освіти закладами загальної середньої освіти за рахунок коштів місцевого бюджету</t>
  </si>
  <si>
    <t xml:space="preserve">КЗЗСО «Луцький ліцей № 1» - реконструкція господарського приміщення під котельню </t>
  </si>
  <si>
    <t xml:space="preserve">КЗ ЗЗСО «Луцький ліцей №5» -  капітальний ремонт харчоблоку </t>
  </si>
  <si>
    <t xml:space="preserve">КЗ ЗЗСО «Луцький ліцей №18» - капітальний ремонт спортзалу</t>
  </si>
  <si>
    <t xml:space="preserve">КЗ ЗСО «Луцький ліцей № 23» - капітальний ремонт харчоблоку</t>
  </si>
  <si>
    <t xml:space="preserve">КЗЗСО «Луцький ліцей №26»  - капітальний ремонт басейну</t>
  </si>
  <si>
    <t xml:space="preserve">КЗ ЗСО "Одерадівський ліцей №37" - капітальний ремонт котельні</t>
  </si>
  <si>
    <t xml:space="preserve">0700000</t>
  </si>
  <si>
    <t xml:space="preserve">Управління охорони здоров'я</t>
  </si>
  <si>
    <t xml:space="preserve">0710000</t>
  </si>
  <si>
    <t xml:space="preserve">0712010</t>
  </si>
  <si>
    <t xml:space="preserve">0731</t>
  </si>
  <si>
    <t xml:space="preserve">Багатопрофільна стаціонарна медична допомога населенню</t>
  </si>
  <si>
    <t xml:space="preserve">КП "Медичне об'єднання Луцької міської територіальної громади" співфінансування (придбання обладнання) до гранту програми Транскордонного Співробітництва  Interreg NEXT Польща -Україна для реалізації проєкту «"Мета - здорові людські двигуни у Луцьку та Пулавах: покращення допомоги людям з інфарктами та інсультами у Луцькій громаді та Пулавах"»</t>
  </si>
  <si>
    <t xml:space="preserve">0712080</t>
  </si>
  <si>
    <t xml:space="preserve">0721</t>
  </si>
  <si>
    <t xml:space="preserve">Амбулаторно-поліклінічна допомога населенню, крім первинної медичної допомоги</t>
  </si>
  <si>
    <t xml:space="preserve">КП "Луцька міська дитяча поліклініка" на пр. Волі, 3а - придбання рентгенапарату з флюрографом</t>
  </si>
  <si>
    <t xml:space="preserve">0712090</t>
  </si>
  <si>
    <t xml:space="preserve">0722</t>
  </si>
  <si>
    <t xml:space="preserve">Спеціалізована амбулаторно-поліклінічна допомога населенню</t>
  </si>
  <si>
    <t xml:space="preserve">КП "Медичний центр реабілітації учасників бойових дій Луцької міської територіальної громади" - співфінансування (придбання обладнання) для участі у грантових проєктах у програмі Interreg NEXT Польща-Україна 2021-2027</t>
  </si>
  <si>
    <t xml:space="preserve">0800000</t>
  </si>
  <si>
    <t xml:space="preserve">Департамент соціальної політики</t>
  </si>
  <si>
    <t xml:space="preserve">0810000</t>
  </si>
  <si>
    <t xml:space="preserve">0810160</t>
  </si>
  <si>
    <t xml:space="preserve">0160</t>
  </si>
  <si>
    <t xml:space="preserve">Керівництво і управління у відповідній сфері у містах (місті Києві), селищах, селах, територіальних громадах</t>
  </si>
  <si>
    <t xml:space="preserve">0813031</t>
  </si>
  <si>
    <t xml:space="preserve">3031</t>
  </si>
  <si>
    <t xml:space="preserve">1030</t>
  </si>
  <si>
    <t xml:space="preserve">Надання інших пільг окремим категоріям громадян відповідно до закодавства</t>
  </si>
  <si>
    <t xml:space="preserve">Капітальний ремонт житла пільгових категорій громадян</t>
  </si>
  <si>
    <t xml:space="preserve">0813104</t>
  </si>
  <si>
    <t xml:space="preserve">3104</t>
  </si>
  <si>
    <t xml:space="preserve">1020</t>
  </si>
  <si>
    <t xml:space="preserve"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</si>
  <si>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 xml:space="preserve">Придбання пральної машинки з сушкою</t>
  </si>
  <si>
    <t xml:space="preserve">0900000</t>
  </si>
  <si>
    <t xml:space="preserve">Управління соціальних служб для сім'ї, дітей та молоді</t>
  </si>
  <si>
    <t xml:space="preserve">0910000</t>
  </si>
  <si>
    <t xml:space="preserve">0910160</t>
  </si>
  <si>
    <t xml:space="preserve">Керівництво і управління у відповідній сфері у містах (місті Києві), селищах, селах, об’єднаних територіальних громадах</t>
  </si>
  <si>
    <t xml:space="preserve">1000000</t>
  </si>
  <si>
    <t xml:space="preserve">Департамент культури </t>
  </si>
  <si>
    <t xml:space="preserve">1010000</t>
  </si>
  <si>
    <t xml:space="preserve">1014030</t>
  </si>
  <si>
    <t xml:space="preserve">0824</t>
  </si>
  <si>
    <t xml:space="preserve">Забезпечення діяльності бібліотек</t>
  </si>
  <si>
    <t xml:space="preserve">КЗ "Луцька міська централізована бібліотечна система" - придбання літератури та передплата періодичних видань </t>
  </si>
  <si>
    <t xml:space="preserve">Бібліотека-філія №10 - капітальний ремонт приміщення (в т.ч. ПКД) за адресою Київський майдан, 12</t>
  </si>
  <si>
    <t xml:space="preserve">Придбання предметів довгострокового користування для бібліотек</t>
  </si>
  <si>
    <t xml:space="preserve">Забезпечення діяльності музеїв і виставок</t>
  </si>
  <si>
    <t xml:space="preserve">КЗ "Музей історії сільського господарства Волині - скансен" - придбання предметів довгострокового користування</t>
  </si>
  <si>
    <t xml:space="preserve">0828</t>
  </si>
  <si>
    <t xml:space="preserve">Забезпечення діяльності палаців і будинків культури, клубів, центрів дозвілля та інших клубних закладів </t>
  </si>
  <si>
    <t xml:space="preserve">КЗ "Палац культури міста Луцька" - придбання предметів довгострокового користування</t>
  </si>
  <si>
    <t xml:space="preserve">КЗ "Палац культури міста Луцька" - капітальний ремонт санвузла Палац культури за адресою м.Луцьк вул. Богдана Хмельницького,1</t>
  </si>
  <si>
    <t xml:space="preserve">КЗ "Центр культури "Княгининок" - придбання предметів довгострокового користування</t>
  </si>
  <si>
    <t xml:space="preserve">Департамент молоді та спорту</t>
  </si>
  <si>
    <t xml:space="preserve">1110160</t>
  </si>
  <si>
    <t xml:space="preserve">Придбання офісної техніки</t>
  </si>
  <si>
    <t xml:space="preserve">Забезпечення молодіжними центрами соціального становлення та розвитку молоді та інші заходи у сфері молодіжної політики</t>
  </si>
  <si>
    <r>
      <rPr>
        <sz val="14"/>
        <rFont val="Times New Roman"/>
        <family val="1"/>
        <charset val="204"/>
      </rPr>
      <t xml:space="preserve">Клас підготовки операторів FPV дронів через симуляцію </t>
    </r>
    <r>
      <rPr>
        <i val="true"/>
        <sz val="14"/>
        <rFont val="Times New Roman"/>
        <family val="1"/>
        <charset val="204"/>
      </rPr>
      <t xml:space="preserve">(Бюджет участі</t>
    </r>
    <r>
      <rPr>
        <sz val="14"/>
        <rFont val="Times New Roman"/>
        <family val="1"/>
        <charset val="204"/>
      </rPr>
      <t xml:space="preserve">)</t>
    </r>
  </si>
  <si>
    <t xml:space="preserve">1115031</t>
  </si>
  <si>
    <t xml:space="preserve">0810</t>
  </si>
  <si>
    <t xml:space="preserve">Розвиток здібностей у дітей та молоді з фізичної культури та спорту комунальними дитячо-юнацькими спортивними школами</t>
  </si>
  <si>
    <t xml:space="preserve">КЗ "ДЮСШ №4" - придбання велосипедів</t>
  </si>
  <si>
    <t xml:space="preserve"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</si>
  <si>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 xml:space="preserve">Капітальний ремонт спортивних майданчиків</t>
  </si>
  <si>
    <t xml:space="preserve">Забезпечення діяльності централізованої бухгалтерії</t>
  </si>
  <si>
    <t xml:space="preserve">1200000</t>
  </si>
  <si>
    <t xml:space="preserve">   Департамент житлово-комунального господарства</t>
  </si>
  <si>
    <t xml:space="preserve">1210000</t>
  </si>
  <si>
    <t xml:space="preserve">1216011</t>
  </si>
  <si>
    <t xml:space="preserve">0610</t>
  </si>
  <si>
    <t xml:space="preserve">Експлуатація та технічне обслуговування житлового фонду</t>
  </si>
  <si>
    <t xml:space="preserve">Капітальний ремонт об'єктів житлового фонду </t>
  </si>
  <si>
    <t xml:space="preserve">Капітальний ремонт об'єктів житлового фонду (усунення аварійних ситуацій)</t>
  </si>
  <si>
    <t xml:space="preserve">Капітальний ремонт фасадів житлових будинків </t>
  </si>
  <si>
    <t xml:space="preserve">Реконструкція мереж газопостачання  при закритті підвальних котелень  з виготовленням ПКД</t>
  </si>
  <si>
    <t xml:space="preserve">1216015</t>
  </si>
  <si>
    <t xml:space="preserve">0620</t>
  </si>
  <si>
    <t xml:space="preserve">Забезпечення надійної та безперебійної експлуатації ліфтів</t>
  </si>
  <si>
    <t xml:space="preserve">Капітальний ремонт ліфтів</t>
  </si>
  <si>
    <t xml:space="preserve">1216017</t>
  </si>
  <si>
    <t xml:space="preserve">Інша діяльність, пов’язана з експлуатацією об’єктів житлово-комунального господарства </t>
  </si>
  <si>
    <t xml:space="preserve">Капітальний ремонт прибудинкових територій </t>
  </si>
  <si>
    <t xml:space="preserve">1216030</t>
  </si>
  <si>
    <t xml:space="preserve">Організація благоустрою населених пунктів</t>
  </si>
  <si>
    <t xml:space="preserve">Придбання дитячого обладнання</t>
  </si>
  <si>
    <t xml:space="preserve">Капітальний ремонт контейнерних майданчиків</t>
  </si>
  <si>
    <t xml:space="preserve">Капітальний ремонт обєктів благоустрою</t>
  </si>
  <si>
    <t xml:space="preserve">Капремонт скверів (ПКД)</t>
  </si>
  <si>
    <t xml:space="preserve">1216091</t>
  </si>
  <si>
    <t xml:space="preserve">0640</t>
  </si>
  <si>
    <t xml:space="preserve">Будівництво об'єктів житлово-комунального господарства</t>
  </si>
  <si>
    <t xml:space="preserve">Реконструкція мереж зовнішнього освітлення </t>
  </si>
  <si>
    <t xml:space="preserve">Реконструкція алеї почесних поховань</t>
  </si>
  <si>
    <t xml:space="preserve">1217461</t>
  </si>
  <si>
    <t xml:space="preserve">0456</t>
  </si>
  <si>
    <t xml:space="preserve">Утримання та розвиток автомобільних доріг та дорожньої інфраструктури за рахунок коштів місцевого бюджету</t>
  </si>
  <si>
    <t xml:space="preserve">Капітальний ремонт вулиць</t>
  </si>
  <si>
    <t xml:space="preserve">Будівництво світлофорних об'єктів</t>
  </si>
  <si>
    <t xml:space="preserve">Капітальний ремонт світлофорних об'єктів</t>
  </si>
  <si>
    <t xml:space="preserve">Розробка схеми організації дорожнього руху</t>
  </si>
  <si>
    <t xml:space="preserve">Капітальний ремонт зупинок громадського транспорту "Розумні зупинки"</t>
  </si>
  <si>
    <t xml:space="preserve">1217670</t>
  </si>
  <si>
    <t xml:space="preserve">КП "Луцькводоканал" - співфінансування до проєкту "Комплексна модернізація системи водопостачання та водовідведення м. Луцьк" </t>
  </si>
  <si>
    <t xml:space="preserve">КП "Луцькводоканал"-  "Реалізація інфраструктурних проєктів у сфері водопостачання та водовідведення" (кошти позики)</t>
  </si>
  <si>
    <t xml:space="preserve">ДКП "Луцьктепло" - виконання умов кредитного договору з ЄБРР</t>
  </si>
  <si>
    <t xml:space="preserve">ДКП "Луцьктепло" - виконання умов кредитного договору  з ЄБРР "Проєкт модернізації системи централізованого теплопостачання (друга фаза) у          м. Луцьку в рамках програми RLF"</t>
  </si>
  <si>
    <t xml:space="preserve">ДКП "Луцьктепло" - реконструкція котельні по вул. Державності, 29 м. Луцьк</t>
  </si>
  <si>
    <t xml:space="preserve">ЛСКАП "Луцькспецкомунтранс" - реконструкція полігону ТПВ </t>
  </si>
  <si>
    <t xml:space="preserve">Луцький cпеціалізований комбінат комунальнопобутового обслуговування - придбання техніки</t>
  </si>
  <si>
    <t xml:space="preserve">КП "Парки і сквери" - придбання техніки</t>
  </si>
  <si>
    <t xml:space="preserve">Департамент муніципальної варти </t>
  </si>
  <si>
    <t xml:space="preserve">Департамент муніципальної варти  </t>
  </si>
  <si>
    <t xml:space="preserve">1410160</t>
  </si>
  <si>
    <t xml:space="preserve">1500000</t>
  </si>
  <si>
    <t xml:space="preserve">Управління капітального будівництва</t>
  </si>
  <si>
    <t xml:space="preserve">1510000</t>
  </si>
  <si>
    <t xml:space="preserve">1511080</t>
  </si>
  <si>
    <t xml:space="preserve">0960</t>
  </si>
  <si>
    <t xml:space="preserve">Надання спеціалізованої освіти мистецькими школами</t>
  </si>
  <si>
    <t xml:space="preserve">КЗ "Музична школа №3"  - капітальний ремонт каналізаційної мережі</t>
  </si>
  <si>
    <t xml:space="preserve">1512010</t>
  </si>
  <si>
    <t xml:space="preserve">2010</t>
  </si>
  <si>
    <t xml:space="preserve">Капітальний ремонт операційного блоку комунального підприємства "Медичне об"єднання Луцької міської територіальної громади" на проспекті Відродження, 13в м.Луцьку</t>
  </si>
  <si>
    <t xml:space="preserve">1512080</t>
  </si>
  <si>
    <t xml:space="preserve">Капітальний ремонт покрівлі консультаційно-діаністичного центру поліклінніки №3 за адресою вул.Стефаника,3а</t>
  </si>
  <si>
    <t xml:space="preserve">1513104</t>
  </si>
  <si>
    <t xml:space="preserve">Капітальний ремонт евакуаційного виходу та вентиляційної шахти захисної споруди цивільного захисту територіального центру соціального обслуговування (надання соціальних послуг) на вулиці Данила Галицького, 18 в м. Луцьку</t>
  </si>
  <si>
    <t xml:space="preserve">1514040</t>
  </si>
  <si>
    <t xml:space="preserve">КЗ "Музей історії сільського господарства Волині - скансен" - заміна огороджуючих конструктивів</t>
  </si>
  <si>
    <t xml:space="preserve">1514060</t>
  </si>
  <si>
    <t xml:space="preserve">Капітальний ремонт фасаду з утепленням  в т.ч. ПКД будинку культури с. Боголюби</t>
  </si>
  <si>
    <t xml:space="preserve">1516011</t>
  </si>
  <si>
    <t xml:space="preserve">Капітальний ремонт (аварійно-відновлювальні роботи) житлового будинку на проспекті Відродження, 18 в м. Луцьку </t>
  </si>
  <si>
    <t xml:space="preserve">1514084</t>
  </si>
  <si>
    <t xml:space="preserve">0829</t>
  </si>
  <si>
    <t xml:space="preserve">Проектування, реставрація та охорона пам'яток культурної спадщини</t>
  </si>
  <si>
    <t xml:space="preserve">Реставрація з пристосуванням будівлі кінотеатру /літера А-4/ під приміщення багатофункціонального простору для бізнесу в м.Луцьку на вул. П҆ятницька гірка,2 </t>
  </si>
  <si>
    <t xml:space="preserve">Реалізація проектів в рамках Надзвичайної кредитної програми для відновлення України</t>
  </si>
  <si>
    <t xml:space="preserve">Реконструкція комунального закладу «Луцька загальноосвітня школа І-ІІІ ступенів №13» (корпус №2) на вул. Чернишевського, 29 в м. Луцьку Волинської області (співфінансування до субвенції з державного бюджету місцевим бюджетам на реалізацію проектів у рамках Надзвичайної кредитної програми для відновлення України)</t>
  </si>
  <si>
    <t xml:space="preserve">1517370</t>
  </si>
  <si>
    <t xml:space="preserve">Реалізація інших заходів щодо соціально-економічного розвитку територій</t>
  </si>
  <si>
    <t xml:space="preserve">Нове будівництво вольєрів для утримання тварин КП "Ласка" на вул. Магістральна, 9  в м.Луцьку (виготовлення ПКД)</t>
  </si>
  <si>
    <t xml:space="preserve">Капітальний ремонт першого, другого та третього поверху приміщення Луцького міськрайонного суду у Волинській області по вул. Лесі Українки, 24 в м. Луцьку</t>
  </si>
  <si>
    <t xml:space="preserve">Реконструкція частини адміністративного приміщення під ветеранський хаб на вул. Сергія Климчука,7 в  м.Луцьку</t>
  </si>
  <si>
    <t xml:space="preserve">Департамент "Центр надання адміністративних послуг у місті Луцьку"</t>
  </si>
  <si>
    <t xml:space="preserve">3410160</t>
  </si>
  <si>
    <t xml:space="preserve">Придбання обладнання і предметів довгострокового користування</t>
  </si>
  <si>
    <t xml:space="preserve"> Департамент фінансів, бюджету та аудиту</t>
  </si>
  <si>
    <t xml:space="preserve">3710160</t>
  </si>
  <si>
    <t xml:space="preserve">Придбання  техніки</t>
  </si>
  <si>
    <t xml:space="preserve">5100000</t>
  </si>
  <si>
    <t xml:space="preserve">Департамент з питань ветеранської політики</t>
  </si>
  <si>
    <t xml:space="preserve">5110000</t>
  </si>
  <si>
    <t xml:space="preserve">5110160</t>
  </si>
  <si>
    <t xml:space="preserve">5116082</t>
  </si>
  <si>
    <t xml:space="preserve">Придбання житла для окремих категорій населення відповідно до законодавства</t>
  </si>
  <si>
    <t xml:space="preserve">Забезпечення житлом на умовах співфінансування учасників АТО/ООС та членів їх сімей</t>
  </si>
  <si>
    <t xml:space="preserve">ВСЬОГО</t>
  </si>
  <si>
    <t xml:space="preserve">Секретар міської ради</t>
  </si>
  <si>
    <t xml:space="preserve">Юрій БЕЗПЯТКО</t>
  </si>
  <si>
    <t xml:space="preserve">Єлова 720 614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</si>
</sst>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"/>
    <numFmt numFmtId="166" formatCode="dd/mm/yyyy"/>
    <numFmt numFmtId="167" formatCode="0.0"/>
    <numFmt numFmtId="168" formatCode="@"/>
    <numFmt numFmtId="169" formatCode="#,##0.0"/>
    <numFmt numFmtId="170" formatCode="0000"/>
    <numFmt numFmtId="171" formatCode="0"/>
    <numFmt numFmtId="172" formatCode="#,##0.00"/>
  </numFmts>
  <fonts count="29">
    <font>
      <sz val="11"/>
      <color theme="1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b val="true"/>
      <sz val="16"/>
      <name val="Times New Roman"/>
      <family val="1"/>
      <charset val="204"/>
    </font>
    <font>
      <b val="true"/>
      <sz val="15"/>
      <name val="Times New Roman"/>
      <family val="1"/>
      <charset val="204"/>
    </font>
    <font>
      <b val="true"/>
      <sz val="13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i val="true"/>
      <sz val="14"/>
      <name val="Times New Roman"/>
      <family val="1"/>
      <charset val="204"/>
    </font>
    <font>
      <sz val="15"/>
      <name val="Times New Roman"/>
      <family val="1"/>
      <charset val="204"/>
    </font>
    <font>
      <i val="true"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i val="true"/>
      <sz val="14"/>
      <name val="Times New Roman"/>
      <family val="1"/>
      <charset val="204"/>
    </font>
    <font>
      <b val="true"/>
      <i val="true"/>
      <sz val="12"/>
      <name val="Times New Roman"/>
      <family val="1"/>
      <charset val="204"/>
    </font>
    <font>
      <sz val="20"/>
      <name val="Times New Roman"/>
      <family val="1"/>
      <charset val="204"/>
    </font>
    <font>
      <sz val="18"/>
      <name val="Times New Roman"/>
      <family val="1"/>
      <charset val="204"/>
    </font>
    <font>
      <i val="true"/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3.5"/>
      <name val="Times New Roman"/>
      <family val="1"/>
      <charset val="204"/>
    </font>
    <font>
      <b val="true"/>
      <i val="true"/>
      <sz val="13"/>
      <name val="Times New Roman"/>
      <family val="1"/>
      <charset val="204"/>
    </font>
    <font>
      <b val="true"/>
      <sz val="14"/>
      <name val="Times New Roman"/>
      <family val="1"/>
      <charset val="204"/>
    </font>
    <font>
      <sz val="16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theme="0" tint="-0.15"/>
        <bgColor rgb="FFC0C0C0"/>
      </patternFill>
    </fill>
  </fills>
  <borders count="10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8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3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7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18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8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8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8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5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8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5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7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2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7" fillId="2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8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6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6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2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6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6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3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8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8" fontId="8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4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7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5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2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8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71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2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7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8" fillId="0" borderId="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8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1" fontId="8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2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2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18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18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4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8" fontId="1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2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2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12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3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1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8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8" fillId="0" borderId="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5" fillId="2" borderId="7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5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8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8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7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8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3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2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8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6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5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72" fontId="2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2" fontId="2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2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8" fillId="2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8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2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27" fillId="2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18" fillId="2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8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8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 patternType="solid"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FBFB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true">
    <pageSetUpPr fitToPage="true"/>
  </sheetPr>
  <dimension ref="A1:K32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6" activeCellId="0" sqref="A6"/>
    </sheetView>
  </sheetViews>
  <sheetFormatPr defaultColWidth="10.42578125" defaultRowHeight="15" zeroHeight="false" outlineLevelRow="0" outlineLevelCol="0"/>
  <cols>
    <col collapsed="false" customWidth="false" hidden="false" outlineLevel="0" max="1" min="1" style="1" width="10.42"/>
    <col collapsed="false" customWidth="true" hidden="false" outlineLevel="0" max="2" min="2" style="1" width="6.71"/>
    <col collapsed="false" customWidth="true" hidden="false" outlineLevel="0" max="3" min="3" style="1" width="7"/>
    <col collapsed="false" customWidth="true" hidden="false" outlineLevel="0" max="4" min="4" style="1" width="72"/>
    <col collapsed="false" customWidth="true" hidden="false" outlineLevel="0" max="5" min="5" style="1" width="91.29"/>
    <col collapsed="false" customWidth="true" hidden="false" outlineLevel="0" max="6" min="6" style="1" width="4.71"/>
    <col collapsed="false" customWidth="true" hidden="false" outlineLevel="0" max="7" min="7" style="1" width="4.42"/>
    <col collapsed="false" customWidth="true" hidden="false" outlineLevel="0" max="8" min="8" style="1" width="5"/>
    <col collapsed="false" customWidth="true" hidden="false" outlineLevel="0" max="9" min="9" style="2" width="18.71"/>
    <col collapsed="false" customWidth="true" hidden="false" outlineLevel="0" max="10" min="10" style="3" width="5.57"/>
    <col collapsed="false" customWidth="true" hidden="false" outlineLevel="0" max="11" min="11" style="4" width="6.43"/>
    <col collapsed="false" customWidth="true" hidden="false" outlineLevel="0" max="253" min="12" style="1" width="9.14"/>
    <col collapsed="false" customWidth="false" hidden="false" outlineLevel="0" max="16384" min="254" style="1" width="10.42"/>
  </cols>
  <sheetData>
    <row r="1" customFormat="false" ht="18.75" hidden="false" customHeight="true" outlineLevel="0" collapsed="false">
      <c r="A1" s="5"/>
      <c r="B1" s="5"/>
      <c r="C1" s="5"/>
      <c r="D1" s="6"/>
      <c r="E1" s="5"/>
      <c r="F1" s="5"/>
      <c r="G1" s="5"/>
      <c r="H1" s="7" t="s">
        <v>0</v>
      </c>
      <c r="I1" s="7"/>
      <c r="J1" s="5"/>
      <c r="K1" s="8"/>
    </row>
    <row r="2" s="12" customFormat="true" ht="18" hidden="false" customHeight="true" outlineLevel="0" collapsed="false">
      <c r="A2" s="6"/>
      <c r="B2" s="6"/>
      <c r="C2" s="6"/>
      <c r="D2" s="6"/>
      <c r="E2" s="6"/>
      <c r="F2" s="6"/>
      <c r="G2" s="6"/>
      <c r="H2" s="9" t="s">
        <v>1</v>
      </c>
      <c r="I2" s="10"/>
      <c r="J2" s="6"/>
      <c r="K2" s="11"/>
    </row>
    <row r="3" customFormat="false" ht="20.25" hidden="false" customHeight="true" outlineLevel="0" collapsed="false">
      <c r="A3" s="5"/>
      <c r="B3" s="5"/>
      <c r="C3" s="5"/>
      <c r="D3" s="5"/>
      <c r="E3" s="5"/>
      <c r="F3" s="5"/>
      <c r="G3" s="5"/>
      <c r="H3" s="13" t="s">
        <v>2</v>
      </c>
      <c r="I3" s="13"/>
      <c r="J3" s="13"/>
      <c r="K3" s="8"/>
    </row>
    <row r="4" customFormat="false" ht="3" hidden="false" customHeight="true" outlineLevel="0" collapsed="false">
      <c r="A4" s="5"/>
      <c r="B4" s="5"/>
      <c r="C4" s="5"/>
      <c r="D4" s="5"/>
      <c r="E4" s="5"/>
      <c r="F4" s="5"/>
      <c r="G4" s="5"/>
      <c r="H4" s="5"/>
      <c r="I4" s="14"/>
      <c r="J4" s="15"/>
      <c r="K4" s="8"/>
    </row>
    <row r="5" customFormat="false" ht="20.25" hidden="false" customHeight="true" outlineLevel="0" collapsed="false">
      <c r="A5" s="16" t="s">
        <v>3</v>
      </c>
      <c r="B5" s="16"/>
      <c r="C5" s="16"/>
      <c r="D5" s="16"/>
      <c r="E5" s="16"/>
      <c r="F5" s="16"/>
      <c r="G5" s="16"/>
      <c r="H5" s="16"/>
      <c r="I5" s="16"/>
      <c r="J5" s="16"/>
      <c r="K5" s="8"/>
    </row>
    <row r="6" customFormat="false" ht="24" hidden="false" customHeight="true" outlineLevel="0" collapsed="false">
      <c r="A6" s="17" t="s">
        <v>4</v>
      </c>
      <c r="B6" s="17"/>
      <c r="C6" s="17"/>
      <c r="D6" s="17"/>
      <c r="E6" s="17"/>
      <c r="F6" s="17"/>
      <c r="G6" s="17"/>
      <c r="H6" s="17"/>
      <c r="I6" s="17"/>
      <c r="J6" s="17"/>
      <c r="K6" s="18"/>
    </row>
    <row r="7" customFormat="false" ht="24" hidden="false" customHeight="true" outlineLevel="0" collapsed="false">
      <c r="A7" s="19" t="s">
        <v>5</v>
      </c>
      <c r="B7" s="19"/>
      <c r="C7" s="19"/>
      <c r="D7" s="19"/>
      <c r="E7" s="19"/>
      <c r="F7" s="19"/>
      <c r="G7" s="19"/>
      <c r="H7" s="19"/>
      <c r="I7" s="19"/>
      <c r="J7" s="19"/>
      <c r="K7" s="18"/>
    </row>
    <row r="8" customFormat="false" ht="25.5" hidden="false" customHeight="true" outlineLevel="0" collapsed="false">
      <c r="A8" s="19" t="s">
        <v>6</v>
      </c>
      <c r="B8" s="19"/>
      <c r="C8" s="19"/>
      <c r="D8" s="19"/>
      <c r="E8" s="19"/>
      <c r="F8" s="19"/>
      <c r="G8" s="19"/>
      <c r="H8" s="19"/>
      <c r="I8" s="19"/>
      <c r="J8" s="19"/>
      <c r="K8" s="20"/>
    </row>
    <row r="9" customFormat="false" ht="21" hidden="false" customHeight="true" outlineLevel="0" collapsed="false">
      <c r="A9" s="21" t="s">
        <v>7</v>
      </c>
      <c r="B9" s="21"/>
      <c r="C9" s="21"/>
      <c r="D9" s="20"/>
      <c r="E9" s="20"/>
      <c r="F9" s="20"/>
      <c r="G9" s="20"/>
      <c r="H9" s="20"/>
      <c r="I9" s="20"/>
      <c r="J9" s="20"/>
      <c r="K9" s="20"/>
    </row>
    <row r="10" customFormat="false" ht="9" hidden="false" customHeight="true" outlineLevel="0" collapsed="false">
      <c r="A10" s="22" t="s">
        <v>8</v>
      </c>
      <c r="B10" s="22"/>
      <c r="C10" s="22"/>
      <c r="D10" s="23"/>
      <c r="E10" s="24"/>
      <c r="F10" s="24"/>
      <c r="G10" s="24"/>
      <c r="H10" s="24"/>
      <c r="I10" s="16"/>
      <c r="J10" s="25"/>
      <c r="K10" s="8" t="n">
        <v>1</v>
      </c>
    </row>
    <row r="11" customFormat="false" ht="79.5" hidden="false" customHeight="true" outlineLevel="0" collapsed="false">
      <c r="A11" s="26" t="s">
        <v>9</v>
      </c>
      <c r="B11" s="27" t="s">
        <v>10</v>
      </c>
      <c r="C11" s="27" t="s">
        <v>11</v>
      </c>
      <c r="D11" s="28" t="s">
        <v>12</v>
      </c>
      <c r="E11" s="29" t="s">
        <v>13</v>
      </c>
      <c r="F11" s="27" t="s">
        <v>14</v>
      </c>
      <c r="G11" s="27" t="s">
        <v>15</v>
      </c>
      <c r="H11" s="27" t="s">
        <v>16</v>
      </c>
      <c r="I11" s="30" t="s">
        <v>17</v>
      </c>
      <c r="J11" s="27" t="s">
        <v>18</v>
      </c>
      <c r="K11" s="8" t="n">
        <v>1</v>
      </c>
    </row>
    <row r="12" s="33" customFormat="true" ht="15" hidden="false" customHeight="true" outlineLevel="0" collapsed="false">
      <c r="A12" s="28" t="n">
        <v>1</v>
      </c>
      <c r="B12" s="28" t="n">
        <v>2</v>
      </c>
      <c r="C12" s="28" t="n">
        <v>3</v>
      </c>
      <c r="D12" s="28" t="n">
        <v>4</v>
      </c>
      <c r="E12" s="28" t="n">
        <v>5</v>
      </c>
      <c r="F12" s="28" t="n">
        <v>6</v>
      </c>
      <c r="G12" s="28" t="n">
        <v>7</v>
      </c>
      <c r="H12" s="28" t="n">
        <v>8</v>
      </c>
      <c r="I12" s="28" t="n">
        <v>9</v>
      </c>
      <c r="J12" s="31" t="n">
        <v>10</v>
      </c>
      <c r="K12" s="32" t="n">
        <v>1</v>
      </c>
    </row>
    <row r="13" customFormat="false" ht="26.25" hidden="true" customHeight="true" outlineLevel="0" collapsed="false">
      <c r="A13" s="34" t="s">
        <v>19</v>
      </c>
      <c r="B13" s="35"/>
      <c r="C13" s="35"/>
      <c r="D13" s="36" t="s">
        <v>20</v>
      </c>
      <c r="E13" s="37"/>
      <c r="F13" s="37"/>
      <c r="G13" s="37"/>
      <c r="H13" s="37"/>
      <c r="I13" s="38" t="n">
        <f aca="false">I14</f>
        <v>357278000</v>
      </c>
      <c r="J13" s="38"/>
      <c r="K13" s="8"/>
    </row>
    <row r="14" customFormat="false" ht="21" hidden="true" customHeight="true" outlineLevel="0" collapsed="false">
      <c r="A14" s="39" t="s">
        <v>21</v>
      </c>
      <c r="B14" s="40"/>
      <c r="C14" s="40"/>
      <c r="D14" s="41" t="s">
        <v>20</v>
      </c>
      <c r="E14" s="42"/>
      <c r="F14" s="42"/>
      <c r="G14" s="42"/>
      <c r="H14" s="42"/>
      <c r="I14" s="43" t="n">
        <f aca="false">I16+I19+I24+I31+I43+I28+I40+I37</f>
        <v>357278000</v>
      </c>
      <c r="J14" s="43"/>
      <c r="K14" s="8"/>
    </row>
    <row r="15" customFormat="false" ht="9.75" hidden="true" customHeight="true" outlineLevel="0" collapsed="false">
      <c r="A15" s="39"/>
      <c r="B15" s="40"/>
      <c r="C15" s="40"/>
      <c r="D15" s="41"/>
      <c r="E15" s="42"/>
      <c r="F15" s="42"/>
      <c r="G15" s="42"/>
      <c r="H15" s="42"/>
      <c r="I15" s="44"/>
      <c r="J15" s="44"/>
      <c r="K15" s="8"/>
    </row>
    <row r="16" customFormat="false" ht="48.75" hidden="true" customHeight="true" outlineLevel="0" collapsed="false">
      <c r="A16" s="39" t="s">
        <v>22</v>
      </c>
      <c r="B16" s="45" t="s">
        <v>23</v>
      </c>
      <c r="C16" s="45" t="s">
        <v>24</v>
      </c>
      <c r="D16" s="46" t="s">
        <v>25</v>
      </c>
      <c r="E16" s="42"/>
      <c r="F16" s="42"/>
      <c r="G16" s="42"/>
      <c r="H16" s="42"/>
      <c r="I16" s="43" t="n">
        <f aca="false">SUM(I17)</f>
        <v>698000</v>
      </c>
      <c r="J16" s="43"/>
      <c r="K16" s="8"/>
    </row>
    <row r="17" customFormat="false" ht="27" hidden="true" customHeight="true" outlineLevel="0" collapsed="false">
      <c r="A17" s="39"/>
      <c r="B17" s="45"/>
      <c r="C17" s="45"/>
      <c r="D17" s="47"/>
      <c r="E17" s="48" t="s">
        <v>26</v>
      </c>
      <c r="F17" s="48"/>
      <c r="G17" s="48"/>
      <c r="H17" s="42"/>
      <c r="I17" s="44" t="n">
        <v>698000</v>
      </c>
      <c r="J17" s="44"/>
      <c r="K17" s="8"/>
    </row>
    <row r="18" customFormat="false" ht="5.25" hidden="true" customHeight="true" outlineLevel="0" collapsed="false">
      <c r="A18" s="49"/>
      <c r="B18" s="50"/>
      <c r="C18" s="51"/>
      <c r="D18" s="52"/>
      <c r="E18" s="53"/>
      <c r="F18" s="53"/>
      <c r="G18" s="53"/>
      <c r="H18" s="53"/>
      <c r="I18" s="44"/>
      <c r="J18" s="44"/>
      <c r="K18" s="8"/>
    </row>
    <row r="19" customFormat="false" ht="39.75" hidden="true" customHeight="true" outlineLevel="0" collapsed="false">
      <c r="A19" s="54" t="s">
        <v>27</v>
      </c>
      <c r="B19" s="55" t="n">
        <v>7350</v>
      </c>
      <c r="C19" s="56" t="s">
        <v>28</v>
      </c>
      <c r="D19" s="57" t="s">
        <v>29</v>
      </c>
      <c r="E19" s="58"/>
      <c r="F19" s="58"/>
      <c r="G19" s="58"/>
      <c r="H19" s="58"/>
      <c r="I19" s="43" t="n">
        <f aca="false">SUM(I20:I22)</f>
        <v>3600000</v>
      </c>
      <c r="J19" s="43"/>
    </row>
    <row r="20" customFormat="false" ht="24.75" hidden="true" customHeight="true" outlineLevel="0" collapsed="false">
      <c r="A20" s="54"/>
      <c r="B20" s="55"/>
      <c r="C20" s="56"/>
      <c r="D20" s="57"/>
      <c r="E20" s="59" t="s">
        <v>30</v>
      </c>
      <c r="F20" s="60"/>
      <c r="G20" s="60"/>
      <c r="H20" s="60"/>
      <c r="I20" s="61" t="n">
        <v>400000</v>
      </c>
      <c r="J20" s="44"/>
    </row>
    <row r="21" customFormat="false" ht="38.25" hidden="true" customHeight="true" outlineLevel="0" collapsed="false">
      <c r="A21" s="54"/>
      <c r="B21" s="55"/>
      <c r="C21" s="56"/>
      <c r="D21" s="57"/>
      <c r="E21" s="62" t="s">
        <v>31</v>
      </c>
      <c r="F21" s="60"/>
      <c r="G21" s="60"/>
      <c r="H21" s="60"/>
      <c r="I21" s="63" t="n">
        <v>3000000</v>
      </c>
      <c r="J21" s="44"/>
    </row>
    <row r="22" customFormat="false" ht="36.75" hidden="true" customHeight="true" outlineLevel="0" collapsed="false">
      <c r="A22" s="54"/>
      <c r="B22" s="55"/>
      <c r="C22" s="56"/>
      <c r="D22" s="57"/>
      <c r="E22" s="57" t="s">
        <v>32</v>
      </c>
      <c r="F22" s="57"/>
      <c r="G22" s="57"/>
      <c r="H22" s="60"/>
      <c r="I22" s="61" t="n">
        <v>200000</v>
      </c>
      <c r="J22" s="44"/>
    </row>
    <row r="23" customFormat="false" ht="6.75" hidden="true" customHeight="true" outlineLevel="0" collapsed="false">
      <c r="A23" s="64"/>
      <c r="B23" s="65"/>
      <c r="C23" s="65"/>
      <c r="D23" s="66"/>
      <c r="E23" s="57"/>
      <c r="F23" s="57"/>
      <c r="G23" s="57"/>
      <c r="H23" s="57"/>
      <c r="I23" s="44"/>
      <c r="J23" s="44"/>
    </row>
    <row r="24" customFormat="false" ht="24.75" hidden="true" customHeight="true" outlineLevel="0" collapsed="false">
      <c r="A24" s="54" t="s">
        <v>33</v>
      </c>
      <c r="B24" s="56" t="s">
        <v>34</v>
      </c>
      <c r="C24" s="56" t="s">
        <v>35</v>
      </c>
      <c r="D24" s="57" t="s">
        <v>36</v>
      </c>
      <c r="E24" s="57"/>
      <c r="F24" s="57"/>
      <c r="G24" s="57"/>
      <c r="H24" s="57"/>
      <c r="I24" s="43" t="n">
        <f aca="false">SUM(I25:I26)</f>
        <v>224100000</v>
      </c>
      <c r="J24" s="43"/>
    </row>
    <row r="25" customFormat="false" ht="38.25" hidden="true" customHeight="true" outlineLevel="0" collapsed="false">
      <c r="A25" s="54"/>
      <c r="B25" s="56"/>
      <c r="C25" s="67"/>
      <c r="D25" s="57"/>
      <c r="E25" s="57" t="s">
        <v>37</v>
      </c>
      <c r="F25" s="57"/>
      <c r="G25" s="57"/>
      <c r="H25" s="57"/>
      <c r="I25" s="44" t="n">
        <v>186750000</v>
      </c>
      <c r="J25" s="43"/>
    </row>
    <row r="26" customFormat="false" ht="36.75" hidden="true" customHeight="true" outlineLevel="0" collapsed="false">
      <c r="A26" s="54"/>
      <c r="B26" s="56"/>
      <c r="C26" s="67"/>
      <c r="D26" s="57"/>
      <c r="E26" s="57" t="s">
        <v>38</v>
      </c>
      <c r="F26" s="57"/>
      <c r="G26" s="57"/>
      <c r="H26" s="57"/>
      <c r="I26" s="44" t="n">
        <v>37350000</v>
      </c>
      <c r="J26" s="43"/>
    </row>
    <row r="27" customFormat="false" ht="11.25" hidden="true" customHeight="true" outlineLevel="0" collapsed="false">
      <c r="A27" s="64"/>
      <c r="B27" s="65"/>
      <c r="C27" s="68"/>
      <c r="D27" s="66"/>
      <c r="E27" s="57"/>
      <c r="F27" s="57"/>
      <c r="G27" s="57"/>
      <c r="H27" s="57"/>
      <c r="I27" s="69"/>
      <c r="J27" s="69"/>
    </row>
    <row r="28" customFormat="false" ht="39" hidden="true" customHeight="true" outlineLevel="0" collapsed="false">
      <c r="A28" s="54" t="s">
        <v>39</v>
      </c>
      <c r="B28" s="65" t="n">
        <v>7650</v>
      </c>
      <c r="C28" s="70" t="s">
        <v>40</v>
      </c>
      <c r="D28" s="71" t="s">
        <v>41</v>
      </c>
      <c r="E28" s="57"/>
      <c r="F28" s="57"/>
      <c r="G28" s="57"/>
      <c r="H28" s="57"/>
      <c r="I28" s="72" t="n">
        <f aca="false">I29</f>
        <v>130000</v>
      </c>
      <c r="J28" s="69"/>
    </row>
    <row r="29" customFormat="false" ht="52.5" hidden="true" customHeight="true" outlineLevel="0" collapsed="false">
      <c r="A29" s="64"/>
      <c r="B29" s="65"/>
      <c r="C29" s="68"/>
      <c r="D29" s="66"/>
      <c r="E29" s="46" t="s">
        <v>42</v>
      </c>
      <c r="F29" s="57"/>
      <c r="G29" s="57"/>
      <c r="H29" s="57"/>
      <c r="I29" s="69" t="n">
        <v>130000</v>
      </c>
      <c r="J29" s="69"/>
    </row>
    <row r="30" customFormat="false" ht="6.75" hidden="true" customHeight="true" outlineLevel="0" collapsed="false">
      <c r="A30" s="64"/>
      <c r="B30" s="65"/>
      <c r="C30" s="68"/>
      <c r="D30" s="66"/>
      <c r="E30" s="57"/>
      <c r="F30" s="57"/>
      <c r="G30" s="57"/>
      <c r="H30" s="57"/>
      <c r="I30" s="44"/>
      <c r="J30" s="44"/>
    </row>
    <row r="31" customFormat="false" ht="25.5" hidden="true" customHeight="true" outlineLevel="0" collapsed="false">
      <c r="A31" s="39" t="s">
        <v>43</v>
      </c>
      <c r="B31" s="73" t="n">
        <v>7670</v>
      </c>
      <c r="C31" s="74" t="s">
        <v>40</v>
      </c>
      <c r="D31" s="57" t="s">
        <v>44</v>
      </c>
      <c r="E31" s="57"/>
      <c r="F31" s="57"/>
      <c r="G31" s="57"/>
      <c r="H31" s="57"/>
      <c r="I31" s="43" t="n">
        <f aca="false">SUM(I32:I35)</f>
        <v>4200000</v>
      </c>
      <c r="J31" s="44"/>
    </row>
    <row r="32" customFormat="false" ht="32.8" hidden="true" customHeight="false" outlineLevel="0" collapsed="false">
      <c r="A32" s="64"/>
      <c r="B32" s="65"/>
      <c r="C32" s="68"/>
      <c r="D32" s="66"/>
      <c r="E32" s="75" t="s">
        <v>45</v>
      </c>
      <c r="F32" s="57"/>
      <c r="G32" s="57"/>
      <c r="H32" s="57"/>
      <c r="I32" s="44" t="n">
        <v>1000000</v>
      </c>
      <c r="J32" s="44"/>
    </row>
    <row r="33" customFormat="false" ht="32.8" hidden="true" customHeight="false" outlineLevel="0" collapsed="false">
      <c r="A33" s="64"/>
      <c r="B33" s="65"/>
      <c r="C33" s="68"/>
      <c r="D33" s="66"/>
      <c r="E33" s="75" t="s">
        <v>46</v>
      </c>
      <c r="F33" s="57"/>
      <c r="G33" s="57"/>
      <c r="H33" s="57"/>
      <c r="I33" s="44" t="n">
        <v>1500000</v>
      </c>
      <c r="J33" s="44"/>
    </row>
    <row r="34" customFormat="false" ht="32.8" hidden="true" customHeight="false" outlineLevel="0" collapsed="false">
      <c r="A34" s="64"/>
      <c r="B34" s="65"/>
      <c r="C34" s="68"/>
      <c r="D34" s="66"/>
      <c r="E34" s="75" t="s">
        <v>47</v>
      </c>
      <c r="F34" s="57"/>
      <c r="G34" s="57"/>
      <c r="H34" s="57"/>
      <c r="I34" s="44" t="n">
        <v>1000000</v>
      </c>
      <c r="J34" s="44"/>
    </row>
    <row r="35" customFormat="false" ht="27.75" hidden="true" customHeight="true" outlineLevel="0" collapsed="false">
      <c r="A35" s="64"/>
      <c r="B35" s="65"/>
      <c r="C35" s="68"/>
      <c r="D35" s="66"/>
      <c r="E35" s="75" t="s">
        <v>48</v>
      </c>
      <c r="F35" s="57"/>
      <c r="G35" s="57"/>
      <c r="H35" s="57"/>
      <c r="I35" s="44" t="n">
        <v>700000</v>
      </c>
      <c r="J35" s="44"/>
    </row>
    <row r="36" customFormat="false" ht="12" hidden="true" customHeight="true" outlineLevel="0" collapsed="false">
      <c r="A36" s="64"/>
      <c r="B36" s="65"/>
      <c r="C36" s="68"/>
      <c r="D36" s="66"/>
      <c r="E36" s="75"/>
      <c r="F36" s="57"/>
      <c r="G36" s="57"/>
      <c r="H36" s="57"/>
      <c r="I36" s="44"/>
      <c r="J36" s="44"/>
    </row>
    <row r="37" customFormat="false" ht="58.5" hidden="true" customHeight="true" outlineLevel="0" collapsed="false">
      <c r="A37" s="64" t="s">
        <v>49</v>
      </c>
      <c r="B37" s="65" t="n">
        <v>7700</v>
      </c>
      <c r="C37" s="65" t="s">
        <v>50</v>
      </c>
      <c r="D37" s="71" t="s">
        <v>51</v>
      </c>
      <c r="E37" s="75"/>
      <c r="F37" s="57"/>
      <c r="G37" s="57"/>
      <c r="H37" s="57"/>
      <c r="I37" s="43" t="n">
        <f aca="false">SUM(I38)</f>
        <v>2300000</v>
      </c>
      <c r="J37" s="44"/>
    </row>
    <row r="38" customFormat="false" ht="58.2" hidden="true" customHeight="false" outlineLevel="0" collapsed="false">
      <c r="A38" s="64"/>
      <c r="B38" s="65"/>
      <c r="C38" s="68"/>
      <c r="D38" s="66"/>
      <c r="E38" s="76" t="s">
        <v>52</v>
      </c>
      <c r="F38" s="57"/>
      <c r="G38" s="57"/>
      <c r="H38" s="57"/>
      <c r="I38" s="77" t="n">
        <v>2300000</v>
      </c>
      <c r="J38" s="44"/>
    </row>
    <row r="39" customFormat="false" ht="18" hidden="true" customHeight="true" outlineLevel="0" collapsed="false">
      <c r="A39" s="64"/>
      <c r="B39" s="65"/>
      <c r="C39" s="68"/>
      <c r="D39" s="66"/>
      <c r="E39" s="57"/>
      <c r="F39" s="57"/>
      <c r="G39" s="57"/>
      <c r="H39" s="57"/>
      <c r="I39" s="77"/>
      <c r="J39" s="44"/>
    </row>
    <row r="40" customFormat="false" ht="41.25" hidden="true" customHeight="true" outlineLevel="0" collapsed="false">
      <c r="A40" s="54" t="s">
        <v>53</v>
      </c>
      <c r="B40" s="65" t="n">
        <v>8110</v>
      </c>
      <c r="C40" s="78" t="n">
        <v>320</v>
      </c>
      <c r="D40" s="53" t="s">
        <v>54</v>
      </c>
      <c r="E40" s="57"/>
      <c r="F40" s="57"/>
      <c r="G40" s="57"/>
      <c r="H40" s="57"/>
      <c r="I40" s="79" t="n">
        <f aca="false">SUM(I41)</f>
        <v>1000000</v>
      </c>
      <c r="J40" s="44"/>
    </row>
    <row r="41" customFormat="false" ht="32.8" hidden="true" customHeight="false" outlineLevel="0" collapsed="false">
      <c r="A41" s="64"/>
      <c r="B41" s="65"/>
      <c r="C41" s="65"/>
      <c r="D41" s="66"/>
      <c r="E41" s="57" t="s">
        <v>55</v>
      </c>
      <c r="F41" s="57"/>
      <c r="G41" s="57"/>
      <c r="H41" s="57"/>
      <c r="I41" s="44" t="n">
        <v>1000000</v>
      </c>
      <c r="J41" s="44"/>
    </row>
    <row r="42" customFormat="false" ht="7.5" hidden="true" customHeight="true" outlineLevel="0" collapsed="false">
      <c r="A42" s="64"/>
      <c r="B42" s="65"/>
      <c r="C42" s="65"/>
      <c r="D42" s="66"/>
      <c r="E42" s="57"/>
      <c r="F42" s="57"/>
      <c r="G42" s="57"/>
      <c r="H42" s="57"/>
      <c r="I42" s="77"/>
      <c r="J42" s="44"/>
    </row>
    <row r="43" customFormat="false" ht="25.5" hidden="true" customHeight="true" outlineLevel="0" collapsed="false">
      <c r="A43" s="80" t="s">
        <v>56</v>
      </c>
      <c r="B43" s="73" t="n">
        <v>8240</v>
      </c>
      <c r="C43" s="73" t="s">
        <v>57</v>
      </c>
      <c r="D43" s="57" t="s">
        <v>58</v>
      </c>
      <c r="E43" s="81"/>
      <c r="F43" s="82"/>
      <c r="G43" s="82"/>
      <c r="H43" s="82"/>
      <c r="I43" s="83" t="n">
        <f aca="false">SUM(I44:I49)</f>
        <v>121250000</v>
      </c>
      <c r="J43" s="44"/>
    </row>
    <row r="44" customFormat="false" ht="25.5" hidden="true" customHeight="true" outlineLevel="0" collapsed="false">
      <c r="A44" s="80"/>
      <c r="B44" s="73"/>
      <c r="C44" s="73"/>
      <c r="D44" s="57"/>
      <c r="E44" s="66" t="s">
        <v>59</v>
      </c>
      <c r="F44" s="82"/>
      <c r="G44" s="82"/>
      <c r="H44" s="82"/>
      <c r="I44" s="84" t="n">
        <v>250000</v>
      </c>
      <c r="J44" s="44"/>
    </row>
    <row r="45" customFormat="false" ht="25.5" hidden="true" customHeight="true" outlineLevel="0" collapsed="false">
      <c r="A45" s="80"/>
      <c r="B45" s="73"/>
      <c r="C45" s="73"/>
      <c r="D45" s="57"/>
      <c r="E45" s="66" t="s">
        <v>60</v>
      </c>
      <c r="F45" s="82"/>
      <c r="G45" s="82"/>
      <c r="H45" s="82"/>
      <c r="I45" s="84" t="n">
        <v>250000</v>
      </c>
      <c r="J45" s="44"/>
    </row>
    <row r="46" customFormat="false" ht="25.5" hidden="true" customHeight="true" outlineLevel="0" collapsed="false">
      <c r="A46" s="80"/>
      <c r="B46" s="73"/>
      <c r="C46" s="73"/>
      <c r="D46" s="57"/>
      <c r="E46" s="66" t="s">
        <v>61</v>
      </c>
      <c r="F46" s="82"/>
      <c r="G46" s="82"/>
      <c r="H46" s="82"/>
      <c r="I46" s="84" t="n">
        <v>250000</v>
      </c>
      <c r="J46" s="44"/>
    </row>
    <row r="47" customFormat="false" ht="25.5" hidden="true" customHeight="true" outlineLevel="0" collapsed="false">
      <c r="A47" s="80"/>
      <c r="B47" s="73"/>
      <c r="C47" s="73"/>
      <c r="D47" s="57"/>
      <c r="E47" s="66" t="s">
        <v>62</v>
      </c>
      <c r="F47" s="82"/>
      <c r="G47" s="82"/>
      <c r="H47" s="82"/>
      <c r="I47" s="84" t="n">
        <v>250000</v>
      </c>
      <c r="J47" s="44"/>
    </row>
    <row r="48" customFormat="false" ht="25.5" hidden="true" customHeight="true" outlineLevel="0" collapsed="false">
      <c r="A48" s="80"/>
      <c r="B48" s="73"/>
      <c r="C48" s="73"/>
      <c r="D48" s="57"/>
      <c r="E48" s="66" t="s">
        <v>63</v>
      </c>
      <c r="F48" s="82"/>
      <c r="G48" s="82"/>
      <c r="H48" s="82"/>
      <c r="I48" s="84" t="n">
        <v>250000</v>
      </c>
      <c r="J48" s="44"/>
    </row>
    <row r="49" customFormat="false" ht="59.25" hidden="true" customHeight="true" outlineLevel="0" collapsed="false">
      <c r="A49" s="85"/>
      <c r="B49" s="73"/>
      <c r="C49" s="73"/>
      <c r="D49" s="86"/>
      <c r="E49" s="87" t="s">
        <v>64</v>
      </c>
      <c r="F49" s="57"/>
      <c r="G49" s="57"/>
      <c r="H49" s="57"/>
      <c r="I49" s="77" t="n">
        <v>120000000</v>
      </c>
      <c r="J49" s="44"/>
    </row>
    <row r="50" customFormat="false" ht="6.75" hidden="true" customHeight="true" outlineLevel="0" collapsed="false">
      <c r="A50" s="64"/>
      <c r="B50" s="65"/>
      <c r="C50" s="68"/>
      <c r="D50" s="66"/>
      <c r="E50" s="57"/>
      <c r="F50" s="57"/>
      <c r="G50" s="57"/>
      <c r="H50" s="57"/>
      <c r="I50" s="44"/>
      <c r="J50" s="44"/>
    </row>
    <row r="51" customFormat="false" ht="25.5" hidden="true" customHeight="true" outlineLevel="0" collapsed="false">
      <c r="A51" s="34" t="s">
        <v>65</v>
      </c>
      <c r="B51" s="88"/>
      <c r="C51" s="89"/>
      <c r="D51" s="36" t="s">
        <v>66</v>
      </c>
      <c r="E51" s="90"/>
      <c r="F51" s="90"/>
      <c r="G51" s="90"/>
      <c r="H51" s="90"/>
      <c r="I51" s="38" t="n">
        <f aca="false">I52</f>
        <v>15000000</v>
      </c>
      <c r="J51" s="38"/>
    </row>
    <row r="52" customFormat="false" ht="24.75" hidden="true" customHeight="true" outlineLevel="0" collapsed="false">
      <c r="A52" s="39" t="s">
        <v>67</v>
      </c>
      <c r="B52" s="73"/>
      <c r="C52" s="70"/>
      <c r="D52" s="91" t="s">
        <v>66</v>
      </c>
      <c r="E52" s="57"/>
      <c r="F52" s="57"/>
      <c r="G52" s="57"/>
      <c r="H52" s="57"/>
      <c r="I52" s="43" t="n">
        <f aca="false">I54+I60</f>
        <v>15000000</v>
      </c>
      <c r="J52" s="43"/>
    </row>
    <row r="53" customFormat="false" ht="9" hidden="true" customHeight="true" outlineLevel="0" collapsed="false">
      <c r="A53" s="49"/>
      <c r="B53" s="65"/>
      <c r="C53" s="65"/>
      <c r="D53" s="66"/>
      <c r="E53" s="57"/>
      <c r="F53" s="57"/>
      <c r="G53" s="57"/>
      <c r="H53" s="57"/>
      <c r="I53" s="44"/>
      <c r="J53" s="44"/>
    </row>
    <row r="54" customFormat="false" ht="24.75" hidden="true" customHeight="true" outlineLevel="0" collapsed="false">
      <c r="A54" s="39" t="s">
        <v>68</v>
      </c>
      <c r="B54" s="73" t="n">
        <v>1010</v>
      </c>
      <c r="C54" s="70" t="s">
        <v>69</v>
      </c>
      <c r="D54" s="66" t="s">
        <v>70</v>
      </c>
      <c r="E54" s="57"/>
      <c r="F54" s="57"/>
      <c r="G54" s="57"/>
      <c r="H54" s="57"/>
      <c r="I54" s="43" t="n">
        <f aca="false">SUM(I55:I58)</f>
        <v>780000</v>
      </c>
      <c r="J54" s="43"/>
    </row>
    <row r="55" customFormat="false" ht="35.25" hidden="true" customHeight="true" outlineLevel="0" collapsed="false">
      <c r="A55" s="39"/>
      <c r="B55" s="73"/>
      <c r="C55" s="70"/>
      <c r="D55" s="66"/>
      <c r="E55" s="53" t="s">
        <v>71</v>
      </c>
      <c r="F55" s="57"/>
      <c r="G55" s="57"/>
      <c r="H55" s="57"/>
      <c r="I55" s="44" t="n">
        <v>280000</v>
      </c>
      <c r="J55" s="43"/>
    </row>
    <row r="56" customFormat="false" ht="29.25" hidden="true" customHeight="true" outlineLevel="0" collapsed="false">
      <c r="A56" s="39"/>
      <c r="B56" s="73"/>
      <c r="C56" s="70"/>
      <c r="D56" s="66"/>
      <c r="E56" s="57" t="s">
        <v>72</v>
      </c>
      <c r="F56" s="57"/>
      <c r="G56" s="57"/>
      <c r="H56" s="57"/>
      <c r="I56" s="44" t="n">
        <v>70000</v>
      </c>
      <c r="J56" s="43"/>
    </row>
    <row r="57" customFormat="false" ht="28.5" hidden="true" customHeight="true" outlineLevel="0" collapsed="false">
      <c r="A57" s="49"/>
      <c r="B57" s="65"/>
      <c r="C57" s="65"/>
      <c r="D57" s="66"/>
      <c r="E57" s="53" t="s">
        <v>73</v>
      </c>
      <c r="F57" s="57"/>
      <c r="G57" s="57"/>
      <c r="H57" s="57"/>
      <c r="I57" s="44" t="n">
        <v>30000</v>
      </c>
      <c r="J57" s="44"/>
    </row>
    <row r="58" customFormat="false" ht="35.25" hidden="true" customHeight="true" outlineLevel="0" collapsed="false">
      <c r="A58" s="49"/>
      <c r="B58" s="65"/>
      <c r="C58" s="65"/>
      <c r="D58" s="66"/>
      <c r="E58" s="57" t="s">
        <v>74</v>
      </c>
      <c r="F58" s="57"/>
      <c r="G58" s="57"/>
      <c r="H58" s="57"/>
      <c r="I58" s="44" t="n">
        <v>400000</v>
      </c>
      <c r="J58" s="44"/>
    </row>
    <row r="59" customFormat="false" ht="8.25" hidden="true" customHeight="true" outlineLevel="0" collapsed="false">
      <c r="A59" s="49"/>
      <c r="B59" s="65"/>
      <c r="C59" s="65"/>
      <c r="D59" s="66"/>
      <c r="E59" s="60"/>
      <c r="F59" s="60"/>
      <c r="G59" s="60"/>
      <c r="H59" s="60"/>
      <c r="I59" s="44"/>
      <c r="J59" s="44"/>
    </row>
    <row r="60" customFormat="false" ht="42" hidden="true" customHeight="true" outlineLevel="0" collapsed="false">
      <c r="A60" s="39" t="s">
        <v>75</v>
      </c>
      <c r="B60" s="73" t="n">
        <v>1021</v>
      </c>
      <c r="C60" s="70" t="s">
        <v>76</v>
      </c>
      <c r="D60" s="57" t="s">
        <v>77</v>
      </c>
      <c r="E60" s="60"/>
      <c r="F60" s="60"/>
      <c r="G60" s="60"/>
      <c r="H60" s="60"/>
      <c r="I60" s="43" t="n">
        <f aca="false">SUM(I61:I66)</f>
        <v>14220000</v>
      </c>
      <c r="J60" s="43"/>
    </row>
    <row r="61" customFormat="false" ht="39" hidden="true" customHeight="true" outlineLevel="0" collapsed="false">
      <c r="A61" s="39"/>
      <c r="B61" s="73"/>
      <c r="C61" s="70"/>
      <c r="D61" s="57"/>
      <c r="E61" s="57" t="s">
        <v>78</v>
      </c>
      <c r="F61" s="60"/>
      <c r="G61" s="60"/>
      <c r="H61" s="60"/>
      <c r="I61" s="44" t="n">
        <v>4500000</v>
      </c>
      <c r="J61" s="43"/>
    </row>
    <row r="62" customFormat="false" ht="24.75" hidden="true" customHeight="true" outlineLevel="0" collapsed="false">
      <c r="A62" s="49"/>
      <c r="B62" s="65"/>
      <c r="C62" s="65"/>
      <c r="D62" s="66"/>
      <c r="E62" s="53" t="s">
        <v>79</v>
      </c>
      <c r="F62" s="57"/>
      <c r="G62" s="57"/>
      <c r="H62" s="57"/>
      <c r="I62" s="44" t="n">
        <v>4000000</v>
      </c>
      <c r="J62" s="44"/>
    </row>
    <row r="63" customFormat="false" ht="28.5" hidden="true" customHeight="true" outlineLevel="0" collapsed="false">
      <c r="A63" s="49"/>
      <c r="B63" s="65"/>
      <c r="C63" s="65"/>
      <c r="D63" s="66"/>
      <c r="E63" s="53" t="s">
        <v>80</v>
      </c>
      <c r="F63" s="57"/>
      <c r="G63" s="57"/>
      <c r="H63" s="57"/>
      <c r="I63" s="44" t="n">
        <v>500000</v>
      </c>
      <c r="J63" s="44"/>
    </row>
    <row r="64" customFormat="false" ht="28.5" hidden="true" customHeight="true" outlineLevel="0" collapsed="false">
      <c r="A64" s="49"/>
      <c r="B64" s="65"/>
      <c r="C64" s="65"/>
      <c r="D64" s="66"/>
      <c r="E64" s="53" t="s">
        <v>81</v>
      </c>
      <c r="F64" s="57"/>
      <c r="G64" s="57"/>
      <c r="H64" s="57"/>
      <c r="I64" s="44" t="n">
        <v>3000000</v>
      </c>
      <c r="J64" s="44"/>
    </row>
    <row r="65" customFormat="false" ht="30" hidden="true" customHeight="true" outlineLevel="0" collapsed="false">
      <c r="A65" s="49"/>
      <c r="B65" s="65"/>
      <c r="C65" s="65"/>
      <c r="D65" s="66"/>
      <c r="E65" s="53" t="s">
        <v>82</v>
      </c>
      <c r="F65" s="57"/>
      <c r="G65" s="57"/>
      <c r="H65" s="57"/>
      <c r="I65" s="44" t="n">
        <v>1220000</v>
      </c>
      <c r="J65" s="44"/>
    </row>
    <row r="66" customFormat="false" ht="30" hidden="true" customHeight="true" outlineLevel="0" collapsed="false">
      <c r="A66" s="49"/>
      <c r="B66" s="65"/>
      <c r="C66" s="65"/>
      <c r="D66" s="66"/>
      <c r="E66" s="92" t="s">
        <v>83</v>
      </c>
      <c r="F66" s="60"/>
      <c r="G66" s="60"/>
      <c r="H66" s="60"/>
      <c r="I66" s="44" t="n">
        <v>1000000</v>
      </c>
      <c r="J66" s="44"/>
    </row>
    <row r="67" customFormat="false" ht="8.25" hidden="true" customHeight="true" outlineLevel="0" collapsed="false">
      <c r="A67" s="49"/>
      <c r="B67" s="65"/>
      <c r="C67" s="65"/>
      <c r="D67" s="66"/>
      <c r="E67" s="57"/>
      <c r="F67" s="57"/>
      <c r="G67" s="57"/>
      <c r="H67" s="57"/>
      <c r="I67" s="44"/>
      <c r="J67" s="44"/>
    </row>
    <row r="68" customFormat="false" ht="26.25" hidden="true" customHeight="true" outlineLevel="0" collapsed="false">
      <c r="A68" s="34" t="s">
        <v>84</v>
      </c>
      <c r="B68" s="93"/>
      <c r="C68" s="94"/>
      <c r="D68" s="36" t="s">
        <v>85</v>
      </c>
      <c r="E68" s="95"/>
      <c r="F68" s="95"/>
      <c r="G68" s="95"/>
      <c r="H68" s="95"/>
      <c r="I68" s="38" t="n">
        <f aca="false">I69</f>
        <v>25006500</v>
      </c>
      <c r="J68" s="38"/>
    </row>
    <row r="69" customFormat="false" ht="21" hidden="true" customHeight="true" outlineLevel="0" collapsed="false">
      <c r="A69" s="39" t="s">
        <v>86</v>
      </c>
      <c r="B69" s="96"/>
      <c r="C69" s="97"/>
      <c r="D69" s="41" t="s">
        <v>85</v>
      </c>
      <c r="E69" s="60"/>
      <c r="F69" s="60"/>
      <c r="G69" s="60"/>
      <c r="H69" s="60"/>
      <c r="I69" s="43" t="n">
        <f aca="false">I71+I77+I74</f>
        <v>25006500</v>
      </c>
      <c r="J69" s="43"/>
    </row>
    <row r="70" customFormat="false" ht="11.25" hidden="true" customHeight="true" outlineLevel="0" collapsed="false">
      <c r="A70" s="39"/>
      <c r="B70" s="96"/>
      <c r="C70" s="97"/>
      <c r="D70" s="41"/>
      <c r="E70" s="60"/>
      <c r="F70" s="60"/>
      <c r="G70" s="60"/>
      <c r="H70" s="60"/>
      <c r="I70" s="44"/>
      <c r="J70" s="44"/>
    </row>
    <row r="71" customFormat="false" ht="36" hidden="true" customHeight="true" outlineLevel="0" collapsed="false">
      <c r="A71" s="98" t="s">
        <v>87</v>
      </c>
      <c r="B71" s="99" t="n">
        <v>2010</v>
      </c>
      <c r="C71" s="100" t="s">
        <v>88</v>
      </c>
      <c r="D71" s="71" t="s">
        <v>89</v>
      </c>
      <c r="E71" s="60"/>
      <c r="F71" s="60"/>
      <c r="G71" s="60"/>
      <c r="H71" s="60"/>
      <c r="I71" s="43" t="n">
        <f aca="false">SUM(I72)</f>
        <v>9000000</v>
      </c>
      <c r="J71" s="44"/>
    </row>
    <row r="72" customFormat="false" ht="82.5" hidden="true" customHeight="true" outlineLevel="0" collapsed="false">
      <c r="A72" s="39"/>
      <c r="B72" s="96"/>
      <c r="C72" s="97"/>
      <c r="D72" s="41"/>
      <c r="E72" s="101" t="s">
        <v>90</v>
      </c>
      <c r="F72" s="60"/>
      <c r="G72" s="60"/>
      <c r="H72" s="60"/>
      <c r="I72" s="44" t="n">
        <v>9000000</v>
      </c>
      <c r="J72" s="44"/>
    </row>
    <row r="73" customFormat="false" ht="11.25" hidden="true" customHeight="true" outlineLevel="0" collapsed="false">
      <c r="A73" s="39"/>
      <c r="B73" s="96"/>
      <c r="C73" s="97"/>
      <c r="D73" s="41"/>
      <c r="E73" s="60"/>
      <c r="F73" s="60"/>
      <c r="G73" s="60"/>
      <c r="H73" s="60"/>
      <c r="I73" s="44"/>
      <c r="J73" s="44"/>
    </row>
    <row r="74" customFormat="false" ht="39" hidden="true" customHeight="true" outlineLevel="0" collapsed="false">
      <c r="A74" s="98" t="s">
        <v>91</v>
      </c>
      <c r="B74" s="99" t="n">
        <v>2080</v>
      </c>
      <c r="C74" s="100" t="s">
        <v>92</v>
      </c>
      <c r="D74" s="57" t="s">
        <v>93</v>
      </c>
      <c r="E74" s="47"/>
      <c r="F74" s="60"/>
      <c r="G74" s="60"/>
      <c r="H74" s="60"/>
      <c r="I74" s="43" t="n">
        <f aca="false">I75</f>
        <v>3400000</v>
      </c>
      <c r="J74" s="44"/>
    </row>
    <row r="75" customFormat="false" ht="36" hidden="true" customHeight="true" outlineLevel="0" collapsed="false">
      <c r="A75" s="49"/>
      <c r="B75" s="65"/>
      <c r="C75" s="65"/>
      <c r="D75" s="66"/>
      <c r="E75" s="57" t="s">
        <v>94</v>
      </c>
      <c r="F75" s="60"/>
      <c r="G75" s="60"/>
      <c r="H75" s="60"/>
      <c r="I75" s="44" t="n">
        <v>3400000</v>
      </c>
      <c r="J75" s="44"/>
    </row>
    <row r="76" customFormat="false" ht="11.25" hidden="true" customHeight="true" outlineLevel="0" collapsed="false">
      <c r="A76" s="39"/>
      <c r="B76" s="96"/>
      <c r="C76" s="97"/>
      <c r="D76" s="41"/>
      <c r="E76" s="60"/>
      <c r="F76" s="60"/>
      <c r="G76" s="60"/>
      <c r="H76" s="60"/>
      <c r="I76" s="44"/>
      <c r="J76" s="44"/>
    </row>
    <row r="77" customFormat="false" ht="37.5" hidden="true" customHeight="true" outlineLevel="0" collapsed="false">
      <c r="A77" s="98" t="s">
        <v>95</v>
      </c>
      <c r="B77" s="99" t="n">
        <v>2090</v>
      </c>
      <c r="C77" s="100" t="s">
        <v>96</v>
      </c>
      <c r="D77" s="57" t="s">
        <v>97</v>
      </c>
      <c r="E77" s="57"/>
      <c r="F77" s="57"/>
      <c r="G77" s="57"/>
      <c r="H77" s="57"/>
      <c r="I77" s="43" t="n">
        <f aca="false">SUM(I78)</f>
        <v>12606500</v>
      </c>
      <c r="J77" s="44"/>
    </row>
    <row r="78" customFormat="false" ht="54" hidden="true" customHeight="true" outlineLevel="0" collapsed="false">
      <c r="A78" s="49"/>
      <c r="B78" s="65"/>
      <c r="C78" s="65"/>
      <c r="D78" s="66"/>
      <c r="E78" s="47" t="s">
        <v>98</v>
      </c>
      <c r="F78" s="57"/>
      <c r="G78" s="57"/>
      <c r="H78" s="57"/>
      <c r="I78" s="44" t="n">
        <v>12606500</v>
      </c>
      <c r="J78" s="44"/>
    </row>
    <row r="79" customFormat="false" ht="6.75" hidden="true" customHeight="true" outlineLevel="0" collapsed="false">
      <c r="A79" s="49"/>
      <c r="B79" s="65"/>
      <c r="C79" s="65"/>
      <c r="D79" s="66"/>
      <c r="E79" s="57"/>
      <c r="F79" s="57"/>
      <c r="G79" s="57"/>
      <c r="H79" s="57"/>
      <c r="I79" s="44"/>
      <c r="J79" s="44"/>
    </row>
    <row r="80" customFormat="false" ht="27" hidden="false" customHeight="true" outlineLevel="0" collapsed="false">
      <c r="A80" s="34" t="s">
        <v>99</v>
      </c>
      <c r="B80" s="93"/>
      <c r="C80" s="94"/>
      <c r="D80" s="36" t="s">
        <v>100</v>
      </c>
      <c r="E80" s="102"/>
      <c r="F80" s="102"/>
      <c r="G80" s="102"/>
      <c r="H80" s="102"/>
      <c r="I80" s="38" t="n">
        <f aca="false">I81</f>
        <v>630000</v>
      </c>
      <c r="J80" s="38"/>
      <c r="K80" s="4" t="n">
        <v>1</v>
      </c>
    </row>
    <row r="81" customFormat="false" ht="24" hidden="false" customHeight="true" outlineLevel="0" collapsed="false">
      <c r="A81" s="39" t="s">
        <v>101</v>
      </c>
      <c r="B81" s="103"/>
      <c r="C81" s="45"/>
      <c r="D81" s="104" t="s">
        <v>100</v>
      </c>
      <c r="E81" s="66"/>
      <c r="F81" s="66"/>
      <c r="G81" s="66"/>
      <c r="H81" s="66"/>
      <c r="I81" s="43" t="n">
        <f aca="false">I83+I86+I89</f>
        <v>630000</v>
      </c>
      <c r="J81" s="43"/>
      <c r="K81" s="4" t="n">
        <v>1</v>
      </c>
    </row>
    <row r="82" customFormat="false" ht="6.75" hidden="false" customHeight="true" outlineLevel="0" collapsed="false">
      <c r="A82" s="49"/>
      <c r="B82" s="65"/>
      <c r="C82" s="65"/>
      <c r="D82" s="66"/>
      <c r="E82" s="66"/>
      <c r="F82" s="66"/>
      <c r="G82" s="66"/>
      <c r="H82" s="66"/>
      <c r="I82" s="44"/>
      <c r="J82" s="44"/>
      <c r="K82" s="4" t="n">
        <v>1</v>
      </c>
    </row>
    <row r="83" customFormat="false" ht="36.75" hidden="false" customHeight="true" outlineLevel="0" collapsed="false">
      <c r="A83" s="39" t="s">
        <v>102</v>
      </c>
      <c r="B83" s="45" t="s">
        <v>103</v>
      </c>
      <c r="C83" s="45" t="s">
        <v>24</v>
      </c>
      <c r="D83" s="46" t="s">
        <v>104</v>
      </c>
      <c r="E83" s="66"/>
      <c r="F83" s="66"/>
      <c r="G83" s="66"/>
      <c r="H83" s="66"/>
      <c r="I83" s="43" t="n">
        <f aca="false">I84</f>
        <v>300000</v>
      </c>
      <c r="J83" s="43"/>
      <c r="K83" s="4" t="n">
        <v>1</v>
      </c>
    </row>
    <row r="84" customFormat="false" ht="24.75" hidden="false" customHeight="true" outlineLevel="0" collapsed="false">
      <c r="A84" s="49"/>
      <c r="B84" s="65"/>
      <c r="C84" s="65"/>
      <c r="D84" s="66"/>
      <c r="E84" s="105" t="s">
        <v>26</v>
      </c>
      <c r="F84" s="105"/>
      <c r="G84" s="105"/>
      <c r="H84" s="105"/>
      <c r="I84" s="44" t="n">
        <v>300000</v>
      </c>
      <c r="J84" s="44"/>
      <c r="K84" s="4" t="n">
        <v>1</v>
      </c>
    </row>
    <row r="85" customFormat="false" ht="6" hidden="false" customHeight="true" outlineLevel="0" collapsed="false">
      <c r="A85" s="49"/>
      <c r="B85" s="65"/>
      <c r="C85" s="65"/>
      <c r="D85" s="66"/>
      <c r="E85" s="66"/>
      <c r="F85" s="66"/>
      <c r="G85" s="66"/>
      <c r="H85" s="66"/>
      <c r="I85" s="44"/>
      <c r="J85" s="44"/>
      <c r="K85" s="4" t="n">
        <v>1</v>
      </c>
    </row>
    <row r="86" customFormat="false" ht="36.75" hidden="true" customHeight="true" outlineLevel="0" collapsed="false">
      <c r="A86" s="39" t="s">
        <v>105</v>
      </c>
      <c r="B86" s="45" t="s">
        <v>106</v>
      </c>
      <c r="C86" s="45" t="s">
        <v>107</v>
      </c>
      <c r="D86" s="57" t="s">
        <v>108</v>
      </c>
      <c r="E86" s="66"/>
      <c r="F86" s="66"/>
      <c r="G86" s="66"/>
      <c r="H86" s="66"/>
      <c r="I86" s="43" t="n">
        <f aca="false">I87</f>
        <v>280000</v>
      </c>
      <c r="J86" s="44"/>
    </row>
    <row r="87" customFormat="false" ht="27.75" hidden="true" customHeight="true" outlineLevel="0" collapsed="false">
      <c r="A87" s="49"/>
      <c r="B87" s="65"/>
      <c r="C87" s="68"/>
      <c r="D87" s="66"/>
      <c r="E87" s="53" t="s">
        <v>109</v>
      </c>
      <c r="F87" s="66"/>
      <c r="G87" s="66"/>
      <c r="H87" s="66"/>
      <c r="I87" s="44" t="n">
        <v>280000</v>
      </c>
      <c r="J87" s="44"/>
    </row>
    <row r="88" customFormat="false" ht="6.75" hidden="true" customHeight="true" outlineLevel="0" collapsed="false">
      <c r="A88" s="49"/>
      <c r="B88" s="65"/>
      <c r="C88" s="68"/>
      <c r="D88" s="66"/>
      <c r="E88" s="66"/>
      <c r="F88" s="66"/>
      <c r="G88" s="66"/>
      <c r="H88" s="66"/>
      <c r="I88" s="44"/>
      <c r="J88" s="44"/>
    </row>
    <row r="89" customFormat="false" ht="51" hidden="true" customHeight="true" outlineLevel="0" collapsed="false">
      <c r="A89" s="39" t="s">
        <v>110</v>
      </c>
      <c r="B89" s="45" t="s">
        <v>111</v>
      </c>
      <c r="C89" s="45" t="s">
        <v>112</v>
      </c>
      <c r="D89" s="46" t="s">
        <v>113</v>
      </c>
      <c r="E89" s="66"/>
      <c r="F89" s="66"/>
      <c r="G89" s="66"/>
      <c r="H89" s="66"/>
      <c r="I89" s="43" t="n">
        <f aca="false">I90</f>
        <v>50000</v>
      </c>
      <c r="J89" s="44"/>
    </row>
    <row r="90" customFormat="false" ht="25.5" hidden="true" customHeight="true" outlineLevel="0" collapsed="false">
      <c r="A90" s="49"/>
      <c r="B90" s="65"/>
      <c r="C90" s="68"/>
      <c r="D90" s="106"/>
      <c r="E90" s="107" t="s">
        <v>114</v>
      </c>
      <c r="F90" s="66"/>
      <c r="G90" s="66"/>
      <c r="H90" s="66"/>
      <c r="I90" s="44" t="n">
        <v>50000</v>
      </c>
      <c r="J90" s="44"/>
    </row>
    <row r="91" customFormat="false" ht="15.75" hidden="true" customHeight="true" outlineLevel="0" collapsed="false">
      <c r="A91" s="49"/>
      <c r="B91" s="65"/>
      <c r="C91" s="68"/>
      <c r="D91" s="66"/>
      <c r="E91" s="53"/>
      <c r="F91" s="66"/>
      <c r="G91" s="66"/>
      <c r="H91" s="66"/>
      <c r="I91" s="44"/>
      <c r="J91" s="44"/>
    </row>
    <row r="92" customFormat="false" ht="32.25" hidden="true" customHeight="true" outlineLevel="0" collapsed="false">
      <c r="A92" s="108" t="s">
        <v>115</v>
      </c>
      <c r="B92" s="109"/>
      <c r="C92" s="109"/>
      <c r="D92" s="110" t="s">
        <v>116</v>
      </c>
      <c r="E92" s="111"/>
      <c r="F92" s="112"/>
      <c r="G92" s="112"/>
      <c r="H92" s="112"/>
      <c r="I92" s="113" t="n">
        <f aca="false">I93</f>
        <v>170000</v>
      </c>
      <c r="J92" s="114"/>
    </row>
    <row r="93" customFormat="false" ht="24" hidden="true" customHeight="true" outlineLevel="0" collapsed="false">
      <c r="A93" s="54" t="s">
        <v>117</v>
      </c>
      <c r="B93" s="55"/>
      <c r="C93" s="55"/>
      <c r="D93" s="115" t="s">
        <v>116</v>
      </c>
      <c r="E93" s="66"/>
      <c r="F93" s="116"/>
      <c r="G93" s="116"/>
      <c r="H93" s="117"/>
      <c r="I93" s="43" t="n">
        <f aca="false">I95</f>
        <v>170000</v>
      </c>
      <c r="J93" s="44"/>
    </row>
    <row r="94" customFormat="false" ht="6.75" hidden="true" customHeight="true" outlineLevel="0" collapsed="false">
      <c r="A94" s="118"/>
      <c r="B94" s="55"/>
      <c r="C94" s="55"/>
      <c r="D94" s="119"/>
      <c r="E94" s="66"/>
      <c r="F94" s="116"/>
      <c r="G94" s="116"/>
      <c r="H94" s="117"/>
      <c r="I94" s="44"/>
      <c r="J94" s="44"/>
    </row>
    <row r="95" customFormat="false" ht="38.25" hidden="true" customHeight="true" outlineLevel="0" collapsed="false">
      <c r="A95" s="39" t="s">
        <v>118</v>
      </c>
      <c r="B95" s="45" t="s">
        <v>103</v>
      </c>
      <c r="C95" s="45" t="s">
        <v>24</v>
      </c>
      <c r="D95" s="46" t="s">
        <v>119</v>
      </c>
      <c r="E95" s="66"/>
      <c r="F95" s="116"/>
      <c r="G95" s="116"/>
      <c r="H95" s="117"/>
      <c r="I95" s="43" t="n">
        <f aca="false">I96</f>
        <v>170000</v>
      </c>
      <c r="J95" s="44"/>
    </row>
    <row r="96" customFormat="false" ht="21" hidden="true" customHeight="true" outlineLevel="0" collapsed="false">
      <c r="A96" s="49"/>
      <c r="B96" s="65"/>
      <c r="C96" s="65"/>
      <c r="D96" s="66"/>
      <c r="E96" s="120" t="s">
        <v>26</v>
      </c>
      <c r="F96" s="116"/>
      <c r="G96" s="116"/>
      <c r="H96" s="117"/>
      <c r="I96" s="44" t="n">
        <v>170000</v>
      </c>
      <c r="J96" s="44"/>
    </row>
    <row r="97" customFormat="false" ht="6.75" hidden="true" customHeight="true" outlineLevel="0" collapsed="false">
      <c r="A97" s="49"/>
      <c r="B97" s="65"/>
      <c r="C97" s="65"/>
      <c r="D97" s="66"/>
      <c r="E97" s="121"/>
      <c r="F97" s="117"/>
      <c r="G97" s="117"/>
      <c r="H97" s="117"/>
      <c r="I97" s="44"/>
      <c r="J97" s="44"/>
    </row>
    <row r="98" customFormat="false" ht="27" hidden="true" customHeight="true" outlineLevel="0" collapsed="false">
      <c r="A98" s="34" t="s">
        <v>120</v>
      </c>
      <c r="B98" s="93"/>
      <c r="C98" s="94"/>
      <c r="D98" s="36" t="s">
        <v>121</v>
      </c>
      <c r="E98" s="102"/>
      <c r="F98" s="102"/>
      <c r="G98" s="102"/>
      <c r="H98" s="102"/>
      <c r="I98" s="38" t="n">
        <f aca="false">I99</f>
        <v>1670000</v>
      </c>
      <c r="J98" s="38"/>
    </row>
    <row r="99" customFormat="false" ht="25.5" hidden="true" customHeight="true" outlineLevel="0" collapsed="false">
      <c r="A99" s="39" t="s">
        <v>122</v>
      </c>
      <c r="B99" s="103"/>
      <c r="C99" s="45"/>
      <c r="D99" s="41" t="s">
        <v>121</v>
      </c>
      <c r="E99" s="66"/>
      <c r="F99" s="66"/>
      <c r="G99" s="66"/>
      <c r="H99" s="66"/>
      <c r="I99" s="43" t="n">
        <f aca="false">I101+I109+I106</f>
        <v>1670000</v>
      </c>
      <c r="J99" s="43"/>
    </row>
    <row r="100" customFormat="false" ht="6" hidden="true" customHeight="true" outlineLevel="0" collapsed="false">
      <c r="A100" s="49"/>
      <c r="B100" s="65"/>
      <c r="C100" s="65"/>
      <c r="D100" s="66"/>
      <c r="E100" s="66"/>
      <c r="F100" s="66"/>
      <c r="G100" s="66"/>
      <c r="H100" s="66"/>
      <c r="I100" s="44"/>
      <c r="J100" s="44"/>
    </row>
    <row r="101" customFormat="false" ht="27.75" hidden="true" customHeight="true" outlineLevel="0" collapsed="false">
      <c r="A101" s="39" t="s">
        <v>123</v>
      </c>
      <c r="B101" s="103" t="n">
        <v>4030</v>
      </c>
      <c r="C101" s="45" t="s">
        <v>124</v>
      </c>
      <c r="D101" s="66" t="s">
        <v>125</v>
      </c>
      <c r="E101" s="66"/>
      <c r="F101" s="66"/>
      <c r="G101" s="66"/>
      <c r="H101" s="66"/>
      <c r="I101" s="43" t="n">
        <f aca="false">SUM(I102:I104)</f>
        <v>943000</v>
      </c>
      <c r="J101" s="43"/>
    </row>
    <row r="102" customFormat="false" ht="36" hidden="true" customHeight="true" outlineLevel="0" collapsed="false">
      <c r="A102" s="49"/>
      <c r="B102" s="65"/>
      <c r="C102" s="65"/>
      <c r="D102" s="66"/>
      <c r="E102" s="122" t="s">
        <v>126</v>
      </c>
      <c r="F102" s="123"/>
      <c r="G102" s="123"/>
      <c r="H102" s="123"/>
      <c r="I102" s="44" t="n">
        <v>316600</v>
      </c>
      <c r="J102" s="44"/>
    </row>
    <row r="103" customFormat="false" ht="36" hidden="true" customHeight="true" outlineLevel="0" collapsed="false">
      <c r="A103" s="49"/>
      <c r="B103" s="65"/>
      <c r="C103" s="65"/>
      <c r="D103" s="66"/>
      <c r="E103" s="122" t="s">
        <v>127</v>
      </c>
      <c r="F103" s="123"/>
      <c r="G103" s="123"/>
      <c r="H103" s="123"/>
      <c r="I103" s="44" t="n">
        <v>500000</v>
      </c>
      <c r="J103" s="44"/>
    </row>
    <row r="104" customFormat="false" ht="26.25" hidden="true" customHeight="true" outlineLevel="0" collapsed="false">
      <c r="A104" s="49"/>
      <c r="B104" s="65"/>
      <c r="C104" s="65"/>
      <c r="D104" s="66"/>
      <c r="E104" s="57" t="s">
        <v>128</v>
      </c>
      <c r="F104" s="57"/>
      <c r="G104" s="57"/>
      <c r="H104" s="57"/>
      <c r="I104" s="44" t="n">
        <v>126400</v>
      </c>
      <c r="J104" s="44"/>
    </row>
    <row r="105" customFormat="false" ht="12" hidden="true" customHeight="true" outlineLevel="0" collapsed="false">
      <c r="A105" s="49"/>
      <c r="B105" s="65"/>
      <c r="C105" s="65"/>
      <c r="D105" s="66"/>
      <c r="E105" s="59"/>
      <c r="F105" s="59"/>
      <c r="G105" s="59"/>
      <c r="H105" s="59"/>
      <c r="I105" s="44"/>
      <c r="J105" s="44"/>
    </row>
    <row r="106" customFormat="false" ht="27" hidden="true" customHeight="true" outlineLevel="0" collapsed="false">
      <c r="A106" s="64" t="n">
        <v>1014040</v>
      </c>
      <c r="B106" s="65" t="n">
        <v>4040</v>
      </c>
      <c r="C106" s="56" t="s">
        <v>124</v>
      </c>
      <c r="D106" s="66" t="s">
        <v>129</v>
      </c>
      <c r="E106" s="59"/>
      <c r="F106" s="59"/>
      <c r="G106" s="59"/>
      <c r="H106" s="59"/>
      <c r="I106" s="43" t="n">
        <f aca="false">SUM(I107)</f>
        <v>100000</v>
      </c>
      <c r="J106" s="44"/>
    </row>
    <row r="107" customFormat="false" ht="36" hidden="true" customHeight="true" outlineLevel="0" collapsed="false">
      <c r="A107" s="64"/>
      <c r="B107" s="65"/>
      <c r="C107" s="56"/>
      <c r="D107" s="66"/>
      <c r="E107" s="124" t="s">
        <v>130</v>
      </c>
      <c r="F107" s="59"/>
      <c r="G107" s="59"/>
      <c r="H107" s="59"/>
      <c r="I107" s="44" t="n">
        <v>100000</v>
      </c>
      <c r="J107" s="44"/>
    </row>
    <row r="108" customFormat="false" ht="9" hidden="true" customHeight="true" outlineLevel="0" collapsed="false">
      <c r="A108" s="49"/>
      <c r="B108" s="65"/>
      <c r="C108" s="65"/>
      <c r="D108" s="66"/>
      <c r="E108" s="105"/>
      <c r="F108" s="105"/>
      <c r="G108" s="105"/>
      <c r="H108" s="105"/>
      <c r="I108" s="44"/>
      <c r="J108" s="44"/>
    </row>
    <row r="109" customFormat="false" ht="38.25" hidden="true" customHeight="true" outlineLevel="0" collapsed="false">
      <c r="A109" s="80" t="n">
        <v>1014060</v>
      </c>
      <c r="B109" s="103" t="n">
        <v>4060</v>
      </c>
      <c r="C109" s="45" t="s">
        <v>131</v>
      </c>
      <c r="D109" s="81" t="s">
        <v>132</v>
      </c>
      <c r="E109" s="105"/>
      <c r="F109" s="105"/>
      <c r="G109" s="105"/>
      <c r="H109" s="105"/>
      <c r="I109" s="43" t="n">
        <f aca="false">SUM(I110:I112)</f>
        <v>627000</v>
      </c>
      <c r="J109" s="44"/>
    </row>
    <row r="110" customFormat="false" ht="37.5" hidden="true" customHeight="true" outlineLevel="0" collapsed="false">
      <c r="A110" s="80"/>
      <c r="B110" s="103"/>
      <c r="C110" s="45"/>
      <c r="D110" s="81"/>
      <c r="E110" s="105" t="s">
        <v>133</v>
      </c>
      <c r="F110" s="105"/>
      <c r="G110" s="105"/>
      <c r="H110" s="105"/>
      <c r="I110" s="44" t="n">
        <v>119200</v>
      </c>
      <c r="J110" s="44"/>
    </row>
    <row r="111" customFormat="false" ht="36.75" hidden="true" customHeight="true" outlineLevel="0" collapsed="false">
      <c r="A111" s="80"/>
      <c r="B111" s="103"/>
      <c r="C111" s="45"/>
      <c r="D111" s="81"/>
      <c r="E111" s="105" t="s">
        <v>134</v>
      </c>
      <c r="F111" s="105"/>
      <c r="G111" s="105"/>
      <c r="H111" s="105"/>
      <c r="I111" s="44" t="n">
        <v>300000</v>
      </c>
      <c r="J111" s="44"/>
    </row>
    <row r="112" customFormat="false" ht="37.5" hidden="true" customHeight="true" outlineLevel="0" collapsed="false">
      <c r="A112" s="49"/>
      <c r="B112" s="65"/>
      <c r="C112" s="65"/>
      <c r="D112" s="66"/>
      <c r="E112" s="105" t="s">
        <v>135</v>
      </c>
      <c r="F112" s="105"/>
      <c r="G112" s="105"/>
      <c r="H112" s="105"/>
      <c r="I112" s="44" t="n">
        <v>207800</v>
      </c>
      <c r="J112" s="44"/>
    </row>
    <row r="113" customFormat="false" ht="7.5" hidden="true" customHeight="true" outlineLevel="0" collapsed="false">
      <c r="A113" s="49"/>
      <c r="B113" s="50"/>
      <c r="C113" s="50"/>
      <c r="D113" s="66"/>
      <c r="E113" s="66"/>
      <c r="F113" s="66"/>
      <c r="G113" s="66"/>
      <c r="H113" s="66"/>
      <c r="I113" s="44"/>
      <c r="J113" s="44"/>
    </row>
    <row r="114" customFormat="false" ht="33.75" hidden="false" customHeight="true" outlineLevel="0" collapsed="false">
      <c r="A114" s="125" t="n">
        <v>1100000</v>
      </c>
      <c r="B114" s="126"/>
      <c r="C114" s="127"/>
      <c r="D114" s="110" t="s">
        <v>136</v>
      </c>
      <c r="E114" s="102"/>
      <c r="F114" s="102"/>
      <c r="G114" s="102"/>
      <c r="H114" s="102"/>
      <c r="I114" s="38" t="n">
        <f aca="false">I115</f>
        <v>4545300</v>
      </c>
      <c r="J114" s="38"/>
      <c r="K114" s="4" t="n">
        <v>1</v>
      </c>
    </row>
    <row r="115" customFormat="false" ht="26.25" hidden="false" customHeight="true" outlineLevel="0" collapsed="false">
      <c r="A115" s="118" t="n">
        <v>1110000</v>
      </c>
      <c r="B115" s="29"/>
      <c r="C115" s="128"/>
      <c r="D115" s="115" t="s">
        <v>136</v>
      </c>
      <c r="E115" s="66"/>
      <c r="F115" s="66"/>
      <c r="G115" s="66"/>
      <c r="H115" s="66"/>
      <c r="I115" s="43" t="n">
        <f aca="false">I123+I126+I129+I117+I120</f>
        <v>4545300</v>
      </c>
      <c r="J115" s="43"/>
      <c r="K115" s="4" t="n">
        <v>1</v>
      </c>
    </row>
    <row r="116" customFormat="false" ht="8.25" hidden="false" customHeight="true" outlineLevel="0" collapsed="false">
      <c r="A116" s="49"/>
      <c r="B116" s="50"/>
      <c r="C116" s="50"/>
      <c r="D116" s="66"/>
      <c r="E116" s="66"/>
      <c r="F116" s="66"/>
      <c r="G116" s="66"/>
      <c r="H116" s="66"/>
      <c r="I116" s="44"/>
      <c r="J116" s="44"/>
      <c r="K116" s="4" t="n">
        <v>1</v>
      </c>
    </row>
    <row r="117" customFormat="false" ht="34.5" hidden="true" customHeight="true" outlineLevel="0" collapsed="false">
      <c r="A117" s="39" t="s">
        <v>137</v>
      </c>
      <c r="B117" s="45" t="s">
        <v>103</v>
      </c>
      <c r="C117" s="45" t="s">
        <v>24</v>
      </c>
      <c r="D117" s="46" t="s">
        <v>104</v>
      </c>
      <c r="E117" s="66"/>
      <c r="F117" s="129"/>
      <c r="G117" s="129"/>
      <c r="H117" s="129"/>
      <c r="I117" s="43" t="n">
        <f aca="false">I118</f>
        <v>66300</v>
      </c>
      <c r="J117" s="44"/>
    </row>
    <row r="118" customFormat="false" ht="23.25" hidden="true" customHeight="true" outlineLevel="0" collapsed="false">
      <c r="A118" s="49"/>
      <c r="B118" s="65"/>
      <c r="C118" s="65"/>
      <c r="D118" s="66"/>
      <c r="E118" s="120" t="s">
        <v>138</v>
      </c>
      <c r="F118" s="129"/>
      <c r="G118" s="129"/>
      <c r="H118" s="129"/>
      <c r="I118" s="44" t="n">
        <v>66300</v>
      </c>
      <c r="J118" s="44"/>
    </row>
    <row r="119" customFormat="false" ht="6.75" hidden="true" customHeight="true" outlineLevel="0" collapsed="false">
      <c r="A119" s="49"/>
      <c r="B119" s="65"/>
      <c r="C119" s="65"/>
      <c r="D119" s="66"/>
      <c r="E119" s="120"/>
      <c r="F119" s="129"/>
      <c r="G119" s="129"/>
      <c r="H119" s="129"/>
      <c r="I119" s="44"/>
      <c r="J119" s="44"/>
    </row>
    <row r="120" customFormat="false" ht="39" hidden="false" customHeight="true" outlineLevel="0" collapsed="false">
      <c r="A120" s="64" t="n">
        <v>1113133</v>
      </c>
      <c r="B120" s="65" t="n">
        <v>3133</v>
      </c>
      <c r="C120" s="65" t="n">
        <v>1040</v>
      </c>
      <c r="D120" s="46" t="s">
        <v>139</v>
      </c>
      <c r="E120" s="120"/>
      <c r="F120" s="129"/>
      <c r="G120" s="129"/>
      <c r="H120" s="129"/>
      <c r="I120" s="43" t="n">
        <f aca="false">I121</f>
        <v>184000</v>
      </c>
      <c r="J120" s="44"/>
      <c r="K120" s="4" t="n">
        <v>1</v>
      </c>
    </row>
    <row r="121" customFormat="false" ht="21.75" hidden="true" customHeight="true" outlineLevel="0" collapsed="false">
      <c r="A121" s="49"/>
      <c r="B121" s="65"/>
      <c r="C121" s="65"/>
      <c r="D121" s="66"/>
      <c r="E121" s="130" t="s">
        <v>140</v>
      </c>
      <c r="F121" s="129"/>
      <c r="G121" s="129"/>
      <c r="H121" s="129"/>
      <c r="I121" s="44" t="n">
        <v>184000</v>
      </c>
      <c r="J121" s="44"/>
    </row>
    <row r="122" customFormat="false" ht="6.75" hidden="false" customHeight="true" outlineLevel="0" collapsed="false">
      <c r="A122" s="49"/>
      <c r="B122" s="65"/>
      <c r="C122" s="65"/>
      <c r="D122" s="66"/>
      <c r="E122" s="120"/>
      <c r="F122" s="129"/>
      <c r="G122" s="129"/>
      <c r="H122" s="129"/>
      <c r="I122" s="44"/>
      <c r="J122" s="44"/>
      <c r="K122" s="4" t="n">
        <v>1</v>
      </c>
    </row>
    <row r="123" customFormat="false" ht="36.75" hidden="false" customHeight="true" outlineLevel="0" collapsed="false">
      <c r="A123" s="39" t="s">
        <v>141</v>
      </c>
      <c r="B123" s="103" t="n">
        <v>5031</v>
      </c>
      <c r="C123" s="45" t="s">
        <v>142</v>
      </c>
      <c r="D123" s="46" t="s">
        <v>143</v>
      </c>
      <c r="E123" s="131"/>
      <c r="F123" s="131"/>
      <c r="G123" s="131"/>
      <c r="H123" s="131"/>
      <c r="I123" s="43" t="n">
        <f aca="false">SUM(I124)</f>
        <v>250000</v>
      </c>
      <c r="J123" s="43"/>
      <c r="K123" s="4" t="n">
        <v>1</v>
      </c>
    </row>
    <row r="124" customFormat="false" ht="21" hidden="true" customHeight="true" outlineLevel="0" collapsed="false">
      <c r="A124" s="39"/>
      <c r="B124" s="29"/>
      <c r="C124" s="128"/>
      <c r="D124" s="132"/>
      <c r="E124" s="105" t="s">
        <v>144</v>
      </c>
      <c r="F124" s="105"/>
      <c r="G124" s="105"/>
      <c r="H124" s="105"/>
      <c r="I124" s="44" t="n">
        <v>250000</v>
      </c>
      <c r="J124" s="44"/>
    </row>
    <row r="125" customFormat="false" ht="9" hidden="false" customHeight="true" outlineLevel="0" collapsed="false">
      <c r="A125" s="39"/>
      <c r="B125" s="29"/>
      <c r="C125" s="128"/>
      <c r="D125" s="132"/>
      <c r="E125" s="105"/>
      <c r="F125" s="105"/>
      <c r="G125" s="105"/>
      <c r="H125" s="105"/>
      <c r="I125" s="44"/>
      <c r="J125" s="44"/>
      <c r="K125" s="4" t="n">
        <v>1</v>
      </c>
    </row>
    <row r="126" customFormat="false" ht="44" hidden="true" customHeight="false" outlineLevel="0" collapsed="false">
      <c r="A126" s="118" t="n">
        <v>1115061</v>
      </c>
      <c r="B126" s="103" t="n">
        <v>5061</v>
      </c>
      <c r="C126" s="45" t="s">
        <v>142</v>
      </c>
      <c r="D126" s="47" t="s">
        <v>145</v>
      </c>
      <c r="E126" s="105"/>
      <c r="F126" s="105"/>
      <c r="G126" s="105"/>
      <c r="H126" s="105"/>
      <c r="I126" s="43" t="n">
        <f aca="false">SUM(I127)</f>
        <v>4000000</v>
      </c>
      <c r="J126" s="43"/>
    </row>
    <row r="127" customFormat="false" ht="24.75" hidden="true" customHeight="true" outlineLevel="0" collapsed="false">
      <c r="A127" s="118"/>
      <c r="B127" s="103"/>
      <c r="C127" s="45"/>
      <c r="D127" s="47"/>
      <c r="E127" s="105" t="s">
        <v>146</v>
      </c>
      <c r="F127" s="105"/>
      <c r="G127" s="105"/>
      <c r="H127" s="105"/>
      <c r="I127" s="44" t="n">
        <v>4000000</v>
      </c>
      <c r="J127" s="43"/>
    </row>
    <row r="128" customFormat="false" ht="9.75" hidden="true" customHeight="true" outlineLevel="0" collapsed="false">
      <c r="A128" s="49"/>
      <c r="B128" s="50"/>
      <c r="C128" s="50"/>
      <c r="D128" s="66"/>
      <c r="E128" s="105"/>
      <c r="F128" s="133"/>
      <c r="G128" s="133"/>
      <c r="H128" s="105"/>
      <c r="I128" s="44"/>
      <c r="J128" s="44"/>
    </row>
    <row r="129" customFormat="false" ht="22.5" hidden="true" customHeight="true" outlineLevel="0" collapsed="false">
      <c r="A129" s="118" t="n">
        <v>1115063</v>
      </c>
      <c r="B129" s="103" t="n">
        <v>5063</v>
      </c>
      <c r="C129" s="45" t="s">
        <v>142</v>
      </c>
      <c r="D129" s="57" t="s">
        <v>147</v>
      </c>
      <c r="E129" s="105"/>
      <c r="F129" s="133"/>
      <c r="G129" s="133"/>
      <c r="H129" s="105"/>
      <c r="I129" s="43" t="n">
        <f aca="false">I130</f>
        <v>45000</v>
      </c>
      <c r="J129" s="44"/>
    </row>
    <row r="130" customFormat="false" ht="24.75" hidden="true" customHeight="true" outlineLevel="0" collapsed="false">
      <c r="A130" s="49"/>
      <c r="B130" s="50"/>
      <c r="C130" s="50"/>
      <c r="D130" s="66"/>
      <c r="E130" s="134" t="s">
        <v>138</v>
      </c>
      <c r="F130" s="133"/>
      <c r="G130" s="133"/>
      <c r="H130" s="105"/>
      <c r="I130" s="44" t="n">
        <v>45000</v>
      </c>
      <c r="J130" s="44"/>
    </row>
    <row r="131" customFormat="false" ht="8.25" hidden="true" customHeight="true" outlineLevel="0" collapsed="false">
      <c r="A131" s="49"/>
      <c r="B131" s="50"/>
      <c r="C131" s="50"/>
      <c r="D131" s="66"/>
      <c r="E131" s="133"/>
      <c r="F131" s="133"/>
      <c r="G131" s="133"/>
      <c r="H131" s="105"/>
      <c r="I131" s="44"/>
      <c r="J131" s="44"/>
    </row>
    <row r="132" customFormat="false" ht="30.75" hidden="false" customHeight="true" outlineLevel="0" collapsed="false">
      <c r="A132" s="34" t="s">
        <v>148</v>
      </c>
      <c r="B132" s="126"/>
      <c r="C132" s="127"/>
      <c r="D132" s="135" t="s">
        <v>149</v>
      </c>
      <c r="E132" s="102"/>
      <c r="F132" s="102"/>
      <c r="G132" s="102"/>
      <c r="H132" s="102"/>
      <c r="I132" s="38" t="n">
        <f aca="false">I133</f>
        <v>320786400</v>
      </c>
      <c r="J132" s="38"/>
      <c r="K132" s="4" t="n">
        <v>1</v>
      </c>
    </row>
    <row r="133" customFormat="false" ht="27.75" hidden="false" customHeight="true" outlineLevel="0" collapsed="false">
      <c r="A133" s="39" t="s">
        <v>150</v>
      </c>
      <c r="B133" s="29"/>
      <c r="C133" s="128"/>
      <c r="D133" s="136" t="s">
        <v>149</v>
      </c>
      <c r="E133" s="66"/>
      <c r="F133" s="66"/>
      <c r="G133" s="66"/>
      <c r="H133" s="66"/>
      <c r="I133" s="43" t="n">
        <f aca="false">I135+I141+I144+I147+I153+I157+I164</f>
        <v>320786400</v>
      </c>
      <c r="J133" s="43"/>
      <c r="K133" s="4" t="n">
        <v>1</v>
      </c>
    </row>
    <row r="134" customFormat="false" ht="11.25" hidden="false" customHeight="true" outlineLevel="0" collapsed="false">
      <c r="A134" s="39"/>
      <c r="B134" s="29"/>
      <c r="C134" s="128"/>
      <c r="D134" s="136"/>
      <c r="E134" s="66"/>
      <c r="F134" s="66"/>
      <c r="G134" s="66"/>
      <c r="H134" s="66"/>
      <c r="I134" s="44"/>
      <c r="J134" s="44"/>
      <c r="K134" s="4" t="n">
        <v>1</v>
      </c>
    </row>
    <row r="135" customFormat="false" ht="28.5" hidden="true" customHeight="true" outlineLevel="0" collapsed="false">
      <c r="A135" s="39" t="s">
        <v>151</v>
      </c>
      <c r="B135" s="103" t="n">
        <v>6011</v>
      </c>
      <c r="C135" s="45" t="s">
        <v>152</v>
      </c>
      <c r="D135" s="57" t="s">
        <v>153</v>
      </c>
      <c r="E135" s="81"/>
      <c r="F135" s="81"/>
      <c r="G135" s="81"/>
      <c r="H135" s="81"/>
      <c r="I135" s="43" t="n">
        <f aca="false">SUM(I136:I139)</f>
        <v>6720000</v>
      </c>
      <c r="J135" s="43"/>
    </row>
    <row r="136" customFormat="false" ht="29.25" hidden="true" customHeight="true" outlineLevel="0" collapsed="false">
      <c r="A136" s="137"/>
      <c r="B136" s="103"/>
      <c r="C136" s="45"/>
      <c r="D136" s="138"/>
      <c r="E136" s="81" t="s">
        <v>154</v>
      </c>
      <c r="F136" s="81"/>
      <c r="G136" s="81"/>
      <c r="H136" s="81"/>
      <c r="I136" s="44" t="n">
        <v>3000000</v>
      </c>
      <c r="J136" s="44"/>
    </row>
    <row r="137" customFormat="false" ht="27" hidden="true" customHeight="true" outlineLevel="0" collapsed="false">
      <c r="A137" s="137"/>
      <c r="B137" s="103"/>
      <c r="C137" s="45"/>
      <c r="D137" s="138"/>
      <c r="E137" s="105" t="s">
        <v>155</v>
      </c>
      <c r="F137" s="81"/>
      <c r="G137" s="81"/>
      <c r="H137" s="81"/>
      <c r="I137" s="44" t="n">
        <v>1200000</v>
      </c>
      <c r="J137" s="44"/>
    </row>
    <row r="138" customFormat="false" ht="27" hidden="true" customHeight="true" outlineLevel="0" collapsed="false">
      <c r="A138" s="139"/>
      <c r="B138" s="140"/>
      <c r="C138" s="140"/>
      <c r="D138" s="66"/>
      <c r="E138" s="57" t="s">
        <v>156</v>
      </c>
      <c r="F138" s="57"/>
      <c r="G138" s="57"/>
      <c r="H138" s="57"/>
      <c r="I138" s="44" t="n">
        <v>520000</v>
      </c>
      <c r="J138" s="44"/>
    </row>
    <row r="139" customFormat="false" ht="36" hidden="true" customHeight="true" outlineLevel="0" collapsed="false">
      <c r="A139" s="139"/>
      <c r="B139" s="140"/>
      <c r="C139" s="140"/>
      <c r="D139" s="66"/>
      <c r="E139" s="92" t="s">
        <v>157</v>
      </c>
      <c r="F139" s="57"/>
      <c r="G139" s="57"/>
      <c r="H139" s="57"/>
      <c r="I139" s="44" t="n">
        <v>2000000</v>
      </c>
      <c r="J139" s="44"/>
    </row>
    <row r="140" customFormat="false" ht="10.5" hidden="true" customHeight="true" outlineLevel="0" collapsed="false">
      <c r="A140" s="139"/>
      <c r="B140" s="140"/>
      <c r="C140" s="140"/>
      <c r="D140" s="66"/>
      <c r="E140" s="66"/>
      <c r="F140" s="66"/>
      <c r="G140" s="66"/>
      <c r="H140" s="66"/>
      <c r="I140" s="44"/>
      <c r="J140" s="44"/>
    </row>
    <row r="141" customFormat="false" ht="28.5" hidden="true" customHeight="true" outlineLevel="0" collapsed="false">
      <c r="A141" s="39" t="s">
        <v>158</v>
      </c>
      <c r="B141" s="103" t="n">
        <v>6015</v>
      </c>
      <c r="C141" s="45" t="s">
        <v>159</v>
      </c>
      <c r="D141" s="57" t="s">
        <v>160</v>
      </c>
      <c r="E141" s="66"/>
      <c r="F141" s="66"/>
      <c r="G141" s="66"/>
      <c r="H141" s="66"/>
      <c r="I141" s="43" t="n">
        <f aca="false">I142</f>
        <v>2400000</v>
      </c>
      <c r="J141" s="43"/>
    </row>
    <row r="142" customFormat="false" ht="26.25" hidden="true" customHeight="true" outlineLevel="0" collapsed="false">
      <c r="A142" s="139"/>
      <c r="B142" s="140"/>
      <c r="C142" s="140"/>
      <c r="D142" s="66"/>
      <c r="E142" s="105" t="s">
        <v>161</v>
      </c>
      <c r="F142" s="105"/>
      <c r="G142" s="105"/>
      <c r="H142" s="105"/>
      <c r="I142" s="44" t="n">
        <v>2400000</v>
      </c>
      <c r="J142" s="44"/>
    </row>
    <row r="143" customFormat="false" ht="7.5" hidden="true" customHeight="true" outlineLevel="0" collapsed="false">
      <c r="A143" s="139"/>
      <c r="B143" s="140"/>
      <c r="C143" s="140"/>
      <c r="D143" s="66"/>
      <c r="E143" s="66"/>
      <c r="F143" s="66"/>
      <c r="G143" s="66"/>
      <c r="H143" s="66"/>
      <c r="I143" s="44"/>
      <c r="J143" s="44"/>
    </row>
    <row r="144" customFormat="false" ht="39.75" hidden="true" customHeight="true" outlineLevel="0" collapsed="false">
      <c r="A144" s="39" t="s">
        <v>162</v>
      </c>
      <c r="B144" s="103" t="n">
        <v>6017</v>
      </c>
      <c r="C144" s="45" t="s">
        <v>159</v>
      </c>
      <c r="D144" s="57" t="s">
        <v>163</v>
      </c>
      <c r="E144" s="57"/>
      <c r="F144" s="57"/>
      <c r="G144" s="57"/>
      <c r="H144" s="57"/>
      <c r="I144" s="43" t="n">
        <f aca="false">SUM(I145)</f>
        <v>1000000</v>
      </c>
      <c r="J144" s="43"/>
    </row>
    <row r="145" customFormat="false" ht="24.75" hidden="true" customHeight="true" outlineLevel="0" collapsed="false">
      <c r="A145" s="39"/>
      <c r="B145" s="29"/>
      <c r="C145" s="128"/>
      <c r="D145" s="57"/>
      <c r="E145" s="53" t="s">
        <v>164</v>
      </c>
      <c r="F145" s="53"/>
      <c r="G145" s="53"/>
      <c r="H145" s="53"/>
      <c r="I145" s="44" t="n">
        <v>1000000</v>
      </c>
      <c r="J145" s="44"/>
    </row>
    <row r="146" customFormat="false" ht="8.25" hidden="true" customHeight="true" outlineLevel="0" collapsed="false">
      <c r="A146" s="139"/>
      <c r="B146" s="140"/>
      <c r="C146" s="140"/>
      <c r="D146" s="66"/>
      <c r="E146" s="66"/>
      <c r="F146" s="66"/>
      <c r="G146" s="66"/>
      <c r="H146" s="66"/>
      <c r="I146" s="44"/>
      <c r="J146" s="44"/>
    </row>
    <row r="147" customFormat="false" ht="21.75" hidden="true" customHeight="true" outlineLevel="0" collapsed="false">
      <c r="A147" s="39" t="s">
        <v>165</v>
      </c>
      <c r="B147" s="103" t="n">
        <v>6030</v>
      </c>
      <c r="C147" s="45" t="s">
        <v>159</v>
      </c>
      <c r="D147" s="71" t="s">
        <v>166</v>
      </c>
      <c r="E147" s="66"/>
      <c r="F147" s="66"/>
      <c r="G147" s="66"/>
      <c r="H147" s="66"/>
      <c r="I147" s="43" t="n">
        <f aca="false">SUM(I148:I151)</f>
        <v>3150000</v>
      </c>
      <c r="J147" s="43"/>
    </row>
    <row r="148" customFormat="false" ht="24.75" hidden="true" customHeight="true" outlineLevel="0" collapsed="false">
      <c r="A148" s="139"/>
      <c r="B148" s="140"/>
      <c r="C148" s="140"/>
      <c r="D148" s="66"/>
      <c r="E148" s="57" t="s">
        <v>167</v>
      </c>
      <c r="F148" s="57"/>
      <c r="G148" s="57"/>
      <c r="H148" s="57"/>
      <c r="I148" s="44" t="n">
        <v>500000</v>
      </c>
      <c r="J148" s="44"/>
    </row>
    <row r="149" customFormat="false" ht="24.75" hidden="true" customHeight="true" outlineLevel="0" collapsed="false">
      <c r="A149" s="139"/>
      <c r="B149" s="140"/>
      <c r="C149" s="140"/>
      <c r="D149" s="66"/>
      <c r="E149" s="57" t="s">
        <v>168</v>
      </c>
      <c r="F149" s="57"/>
      <c r="G149" s="57"/>
      <c r="H149" s="57"/>
      <c r="I149" s="44" t="n">
        <v>2000000</v>
      </c>
      <c r="J149" s="44"/>
    </row>
    <row r="150" customFormat="false" ht="24.75" hidden="true" customHeight="true" outlineLevel="0" collapsed="false">
      <c r="A150" s="139"/>
      <c r="B150" s="140"/>
      <c r="C150" s="140"/>
      <c r="D150" s="66"/>
      <c r="E150" s="53" t="s">
        <v>169</v>
      </c>
      <c r="F150" s="57"/>
      <c r="G150" s="57"/>
      <c r="H150" s="57"/>
      <c r="I150" s="44" t="n">
        <v>550000</v>
      </c>
      <c r="J150" s="44"/>
    </row>
    <row r="151" customFormat="false" ht="24.75" hidden="true" customHeight="true" outlineLevel="0" collapsed="false">
      <c r="A151" s="139"/>
      <c r="B151" s="140"/>
      <c r="C151" s="140"/>
      <c r="D151" s="66"/>
      <c r="E151" s="53" t="s">
        <v>170</v>
      </c>
      <c r="F151" s="57"/>
      <c r="G151" s="57"/>
      <c r="H151" s="57"/>
      <c r="I151" s="44" t="n">
        <v>100000</v>
      </c>
      <c r="J151" s="44"/>
    </row>
    <row r="152" customFormat="false" ht="10.5" hidden="true" customHeight="true" outlineLevel="0" collapsed="false">
      <c r="A152" s="139"/>
      <c r="B152" s="140"/>
      <c r="C152" s="140"/>
      <c r="D152" s="66"/>
      <c r="E152" s="66"/>
      <c r="F152" s="66"/>
      <c r="G152" s="66"/>
      <c r="H152" s="66"/>
      <c r="I152" s="44"/>
      <c r="J152" s="44"/>
    </row>
    <row r="153" customFormat="false" ht="23.25" hidden="false" customHeight="true" outlineLevel="0" collapsed="false">
      <c r="A153" s="98" t="s">
        <v>171</v>
      </c>
      <c r="B153" s="73" t="n">
        <v>6091</v>
      </c>
      <c r="C153" s="141" t="s">
        <v>172</v>
      </c>
      <c r="D153" s="57" t="s">
        <v>173</v>
      </c>
      <c r="E153" s="66"/>
      <c r="F153" s="66"/>
      <c r="G153" s="66"/>
      <c r="H153" s="66"/>
      <c r="I153" s="43" t="n">
        <f aca="false">SUM(I154:I155)</f>
        <v>10500000</v>
      </c>
      <c r="J153" s="43"/>
      <c r="K153" s="4" t="n">
        <v>1</v>
      </c>
    </row>
    <row r="154" customFormat="false" ht="24" hidden="true" customHeight="true" outlineLevel="0" collapsed="false">
      <c r="A154" s="139"/>
      <c r="B154" s="140"/>
      <c r="C154" s="140"/>
      <c r="D154" s="66"/>
      <c r="E154" s="81" t="s">
        <v>174</v>
      </c>
      <c r="F154" s="81"/>
      <c r="G154" s="81"/>
      <c r="H154" s="81"/>
      <c r="I154" s="44" t="n">
        <v>5500000</v>
      </c>
      <c r="J154" s="44"/>
    </row>
    <row r="155" customFormat="false" ht="24" hidden="true" customHeight="true" outlineLevel="0" collapsed="false">
      <c r="A155" s="139"/>
      <c r="B155" s="140"/>
      <c r="C155" s="140"/>
      <c r="D155" s="66"/>
      <c r="E155" s="81" t="s">
        <v>175</v>
      </c>
      <c r="F155" s="81"/>
      <c r="G155" s="81"/>
      <c r="H155" s="81"/>
      <c r="I155" s="44" t="n">
        <v>5000000</v>
      </c>
      <c r="J155" s="44"/>
    </row>
    <row r="156" customFormat="false" ht="5.25" hidden="false" customHeight="true" outlineLevel="0" collapsed="false">
      <c r="A156" s="139"/>
      <c r="B156" s="140"/>
      <c r="C156" s="140"/>
      <c r="D156" s="66"/>
      <c r="E156" s="66"/>
      <c r="F156" s="142"/>
      <c r="G156" s="142"/>
      <c r="H156" s="142"/>
      <c r="I156" s="44"/>
      <c r="J156" s="44"/>
      <c r="K156" s="4" t="n">
        <v>1</v>
      </c>
    </row>
    <row r="157" customFormat="false" ht="39.75" hidden="true" customHeight="true" outlineLevel="0" collapsed="false">
      <c r="A157" s="39" t="s">
        <v>176</v>
      </c>
      <c r="B157" s="73" t="n">
        <v>7461</v>
      </c>
      <c r="C157" s="74" t="s">
        <v>177</v>
      </c>
      <c r="D157" s="57" t="s">
        <v>178</v>
      </c>
      <c r="E157" s="143"/>
      <c r="F157" s="143"/>
      <c r="G157" s="143"/>
      <c r="H157" s="143"/>
      <c r="I157" s="43" t="n">
        <f aca="false">SUM(I158:I162)</f>
        <v>8600000</v>
      </c>
      <c r="J157" s="43"/>
    </row>
    <row r="158" customFormat="false" ht="26.25" hidden="true" customHeight="true" outlineLevel="0" collapsed="false">
      <c r="A158" s="39"/>
      <c r="B158" s="144"/>
      <c r="C158" s="145"/>
      <c r="D158" s="86"/>
      <c r="E158" s="81" t="s">
        <v>179</v>
      </c>
      <c r="F158" s="81"/>
      <c r="G158" s="81"/>
      <c r="H158" s="81"/>
      <c r="I158" s="44" t="n">
        <v>4000000</v>
      </c>
      <c r="J158" s="44"/>
    </row>
    <row r="159" customFormat="false" ht="26.25" hidden="true" customHeight="true" outlineLevel="0" collapsed="false">
      <c r="A159" s="39"/>
      <c r="B159" s="144"/>
      <c r="C159" s="145"/>
      <c r="D159" s="86"/>
      <c r="E159" s="57" t="s">
        <v>180</v>
      </c>
      <c r="F159" s="57"/>
      <c r="G159" s="57"/>
      <c r="H159" s="57"/>
      <c r="I159" s="44" t="n">
        <v>1000000</v>
      </c>
      <c r="J159" s="44"/>
    </row>
    <row r="160" customFormat="false" ht="26.25" hidden="true" customHeight="true" outlineLevel="0" collapsed="false">
      <c r="A160" s="39"/>
      <c r="B160" s="144"/>
      <c r="C160" s="145"/>
      <c r="D160" s="86"/>
      <c r="E160" s="57" t="s">
        <v>181</v>
      </c>
      <c r="F160" s="57"/>
      <c r="G160" s="57"/>
      <c r="H160" s="57"/>
      <c r="I160" s="44" t="n">
        <v>550000</v>
      </c>
      <c r="J160" s="44"/>
    </row>
    <row r="161" customFormat="false" ht="25.5" hidden="true" customHeight="true" outlineLevel="0" collapsed="false">
      <c r="A161" s="39"/>
      <c r="B161" s="144"/>
      <c r="C161" s="145"/>
      <c r="D161" s="86"/>
      <c r="E161" s="57" t="s">
        <v>182</v>
      </c>
      <c r="F161" s="57"/>
      <c r="G161" s="57"/>
      <c r="H161" s="57"/>
      <c r="I161" s="44" t="n">
        <v>1550000</v>
      </c>
      <c r="J161" s="44"/>
    </row>
    <row r="162" customFormat="false" ht="28.5" hidden="true" customHeight="true" outlineLevel="0" collapsed="false">
      <c r="A162" s="39"/>
      <c r="B162" s="144"/>
      <c r="C162" s="145"/>
      <c r="D162" s="86"/>
      <c r="E162" s="57" t="s">
        <v>183</v>
      </c>
      <c r="F162" s="57"/>
      <c r="G162" s="57"/>
      <c r="H162" s="57"/>
      <c r="I162" s="44" t="n">
        <v>1500000</v>
      </c>
      <c r="J162" s="44"/>
    </row>
    <row r="163" customFormat="false" ht="8.25" hidden="true" customHeight="true" outlineLevel="0" collapsed="false">
      <c r="A163" s="39"/>
      <c r="B163" s="144"/>
      <c r="C163" s="145"/>
      <c r="D163" s="86"/>
      <c r="E163" s="57"/>
      <c r="F163" s="57"/>
      <c r="G163" s="57"/>
      <c r="H163" s="57"/>
      <c r="I163" s="44"/>
      <c r="J163" s="44"/>
    </row>
    <row r="164" customFormat="false" ht="32.25" hidden="true" customHeight="true" outlineLevel="0" collapsed="false">
      <c r="A164" s="39" t="s">
        <v>184</v>
      </c>
      <c r="B164" s="73" t="n">
        <v>7670</v>
      </c>
      <c r="C164" s="74" t="s">
        <v>40</v>
      </c>
      <c r="D164" s="57" t="s">
        <v>44</v>
      </c>
      <c r="E164" s="81"/>
      <c r="F164" s="81"/>
      <c r="G164" s="81"/>
      <c r="H164" s="81"/>
      <c r="I164" s="43" t="n">
        <f aca="false">SUM(I165:I172)</f>
        <v>288416400</v>
      </c>
      <c r="J164" s="43"/>
    </row>
    <row r="165" customFormat="false" ht="36.75" hidden="true" customHeight="true" outlineLevel="0" collapsed="false">
      <c r="A165" s="39"/>
      <c r="B165" s="144"/>
      <c r="C165" s="145"/>
      <c r="D165" s="86"/>
      <c r="E165" s="75" t="s">
        <v>185</v>
      </c>
      <c r="F165" s="75"/>
      <c r="G165" s="75"/>
      <c r="H165" s="75"/>
      <c r="I165" s="69" t="n">
        <v>5000000</v>
      </c>
      <c r="J165" s="44"/>
    </row>
    <row r="166" customFormat="false" ht="39" hidden="true" customHeight="true" outlineLevel="0" collapsed="false">
      <c r="A166" s="39"/>
      <c r="B166" s="144"/>
      <c r="C166" s="145"/>
      <c r="D166" s="86"/>
      <c r="E166" s="75" t="s">
        <v>186</v>
      </c>
      <c r="F166" s="75"/>
      <c r="G166" s="75"/>
      <c r="H166" s="75"/>
      <c r="I166" s="69" t="n">
        <v>183500000</v>
      </c>
      <c r="J166" s="44"/>
    </row>
    <row r="167" customFormat="false" ht="28.5" hidden="true" customHeight="true" outlineLevel="0" collapsed="false">
      <c r="A167" s="39"/>
      <c r="B167" s="144"/>
      <c r="C167" s="145"/>
      <c r="D167" s="86"/>
      <c r="E167" s="75" t="s">
        <v>187</v>
      </c>
      <c r="F167" s="75"/>
      <c r="G167" s="75"/>
      <c r="H167" s="75"/>
      <c r="I167" s="69" t="n">
        <v>67500000</v>
      </c>
      <c r="J167" s="44"/>
    </row>
    <row r="168" customFormat="false" ht="54.75" hidden="true" customHeight="true" outlineLevel="0" collapsed="false">
      <c r="A168" s="39"/>
      <c r="B168" s="144"/>
      <c r="C168" s="145"/>
      <c r="D168" s="86"/>
      <c r="E168" s="146" t="s">
        <v>188</v>
      </c>
      <c r="F168" s="75"/>
      <c r="G168" s="75"/>
      <c r="H168" s="75"/>
      <c r="I168" s="69" t="n">
        <v>8116400</v>
      </c>
      <c r="J168" s="44"/>
    </row>
    <row r="169" customFormat="false" ht="28.5" hidden="true" customHeight="true" outlineLevel="0" collapsed="false">
      <c r="A169" s="39"/>
      <c r="B169" s="144"/>
      <c r="C169" s="145"/>
      <c r="D169" s="86"/>
      <c r="E169" s="75" t="s">
        <v>189</v>
      </c>
      <c r="F169" s="75"/>
      <c r="G169" s="75"/>
      <c r="H169" s="75"/>
      <c r="I169" s="69" t="n">
        <v>16500000</v>
      </c>
      <c r="J169" s="44"/>
    </row>
    <row r="170" customFormat="false" ht="30" hidden="true" customHeight="true" outlineLevel="0" collapsed="false">
      <c r="A170" s="39"/>
      <c r="B170" s="144"/>
      <c r="C170" s="145"/>
      <c r="D170" s="86"/>
      <c r="E170" s="120" t="s">
        <v>190</v>
      </c>
      <c r="F170" s="75"/>
      <c r="G170" s="75"/>
      <c r="H170" s="75"/>
      <c r="I170" s="69" t="n">
        <v>5000000</v>
      </c>
      <c r="J170" s="44"/>
    </row>
    <row r="171" customFormat="false" ht="38.25" hidden="true" customHeight="true" outlineLevel="0" collapsed="false">
      <c r="A171" s="39"/>
      <c r="B171" s="144"/>
      <c r="C171" s="145"/>
      <c r="D171" s="86"/>
      <c r="E171" s="105" t="s">
        <v>191</v>
      </c>
      <c r="F171" s="75"/>
      <c r="G171" s="75"/>
      <c r="H171" s="75"/>
      <c r="I171" s="69" t="n">
        <v>800000</v>
      </c>
      <c r="J171" s="44"/>
    </row>
    <row r="172" customFormat="false" ht="28.5" hidden="true" customHeight="true" outlineLevel="0" collapsed="false">
      <c r="A172" s="39"/>
      <c r="B172" s="144"/>
      <c r="C172" s="145"/>
      <c r="D172" s="86"/>
      <c r="E172" s="75" t="s">
        <v>192</v>
      </c>
      <c r="F172" s="75"/>
      <c r="G172" s="75"/>
      <c r="H172" s="75"/>
      <c r="I172" s="44" t="n">
        <v>2000000</v>
      </c>
      <c r="J172" s="44"/>
    </row>
    <row r="173" customFormat="false" ht="9" hidden="true" customHeight="true" outlineLevel="0" collapsed="false">
      <c r="A173" s="139"/>
      <c r="B173" s="140"/>
      <c r="C173" s="140"/>
      <c r="D173" s="66"/>
      <c r="E173" s="66"/>
      <c r="F173" s="66"/>
      <c r="G173" s="66"/>
      <c r="H173" s="66"/>
      <c r="I173" s="44"/>
      <c r="J173" s="44"/>
    </row>
    <row r="174" customFormat="false" ht="26.25" hidden="true" customHeight="true" outlineLevel="0" collapsed="false">
      <c r="A174" s="125" t="n">
        <v>1400000</v>
      </c>
      <c r="B174" s="147"/>
      <c r="C174" s="148"/>
      <c r="D174" s="110" t="s">
        <v>193</v>
      </c>
      <c r="E174" s="149"/>
      <c r="F174" s="149"/>
      <c r="G174" s="149"/>
      <c r="H174" s="149"/>
      <c r="I174" s="38" t="n">
        <f aca="false">I175</f>
        <v>1480000</v>
      </c>
      <c r="J174" s="38"/>
    </row>
    <row r="175" customFormat="false" ht="26.25" hidden="true" customHeight="true" outlineLevel="0" collapsed="false">
      <c r="A175" s="118" t="n">
        <v>1410000</v>
      </c>
      <c r="B175" s="144"/>
      <c r="C175" s="150"/>
      <c r="D175" s="115" t="s">
        <v>194</v>
      </c>
      <c r="E175" s="151"/>
      <c r="F175" s="151"/>
      <c r="G175" s="151"/>
      <c r="H175" s="151"/>
      <c r="I175" s="43" t="n">
        <f aca="false">I177</f>
        <v>1480000</v>
      </c>
      <c r="J175" s="43"/>
    </row>
    <row r="176" customFormat="false" ht="6.75" hidden="true" customHeight="true" outlineLevel="0" collapsed="false">
      <c r="A176" s="39"/>
      <c r="B176" s="144"/>
      <c r="C176" s="150"/>
      <c r="D176" s="86"/>
      <c r="E176" s="151"/>
      <c r="F176" s="151"/>
      <c r="G176" s="151"/>
      <c r="H176" s="151"/>
      <c r="I176" s="44"/>
      <c r="J176" s="44"/>
    </row>
    <row r="177" customFormat="false" ht="36.75" hidden="true" customHeight="true" outlineLevel="0" collapsed="false">
      <c r="A177" s="39" t="s">
        <v>195</v>
      </c>
      <c r="B177" s="45" t="s">
        <v>103</v>
      </c>
      <c r="C177" s="45" t="s">
        <v>24</v>
      </c>
      <c r="D177" s="47" t="s">
        <v>104</v>
      </c>
      <c r="E177" s="152"/>
      <c r="F177" s="152"/>
      <c r="G177" s="152"/>
      <c r="H177" s="152"/>
      <c r="I177" s="43" t="n">
        <f aca="false">SUM(I178)</f>
        <v>1480000</v>
      </c>
      <c r="J177" s="43"/>
    </row>
    <row r="178" customFormat="false" ht="22.5" hidden="true" customHeight="true" outlineLevel="0" collapsed="false">
      <c r="A178" s="39"/>
      <c r="B178" s="45"/>
      <c r="C178" s="45"/>
      <c r="D178" s="138"/>
      <c r="E178" s="105" t="s">
        <v>26</v>
      </c>
      <c r="F178" s="153"/>
      <c r="G178" s="153"/>
      <c r="H178" s="154"/>
      <c r="I178" s="44" t="n">
        <v>1480000</v>
      </c>
      <c r="J178" s="44"/>
    </row>
    <row r="179" customFormat="false" ht="8.25" hidden="true" customHeight="true" outlineLevel="0" collapsed="false">
      <c r="A179" s="139"/>
      <c r="B179" s="140"/>
      <c r="C179" s="140"/>
      <c r="D179" s="66"/>
      <c r="E179" s="66"/>
      <c r="F179" s="66"/>
      <c r="G179" s="66"/>
      <c r="H179" s="66"/>
      <c r="I179" s="44"/>
      <c r="J179" s="44"/>
    </row>
    <row r="180" customFormat="false" ht="24.75" hidden="false" customHeight="true" outlineLevel="0" collapsed="false">
      <c r="A180" s="34" t="s">
        <v>196</v>
      </c>
      <c r="B180" s="147"/>
      <c r="C180" s="148"/>
      <c r="D180" s="36" t="s">
        <v>197</v>
      </c>
      <c r="E180" s="102"/>
      <c r="F180" s="102"/>
      <c r="G180" s="102"/>
      <c r="H180" s="102"/>
      <c r="I180" s="38" t="n">
        <f aca="false">I181</f>
        <v>117579700</v>
      </c>
      <c r="J180" s="38"/>
      <c r="K180" s="4" t="n">
        <v>1</v>
      </c>
    </row>
    <row r="181" customFormat="false" ht="24" hidden="false" customHeight="true" outlineLevel="0" collapsed="false">
      <c r="A181" s="39" t="s">
        <v>198</v>
      </c>
      <c r="B181" s="144"/>
      <c r="C181" s="150"/>
      <c r="D181" s="41" t="s">
        <v>197</v>
      </c>
      <c r="E181" s="66"/>
      <c r="F181" s="66"/>
      <c r="G181" s="66"/>
      <c r="H181" s="66"/>
      <c r="I181" s="43" t="n">
        <f aca="false">I207+I204+I195+I210+I186+I198+I201+I192+I183+I189</f>
        <v>117579700</v>
      </c>
      <c r="J181" s="43"/>
      <c r="K181" s="4" t="n">
        <v>1</v>
      </c>
    </row>
    <row r="182" customFormat="false" ht="7.5" hidden="false" customHeight="true" outlineLevel="0" collapsed="false">
      <c r="A182" s="39"/>
      <c r="B182" s="144"/>
      <c r="C182" s="144"/>
      <c r="D182" s="41"/>
      <c r="E182" s="66"/>
      <c r="F182" s="66"/>
      <c r="G182" s="66"/>
      <c r="H182" s="66"/>
      <c r="I182" s="44"/>
      <c r="J182" s="44"/>
      <c r="K182" s="4" t="n">
        <v>1</v>
      </c>
    </row>
    <row r="183" customFormat="false" ht="24" hidden="true" customHeight="true" outlineLevel="0" collapsed="false">
      <c r="A183" s="39" t="s">
        <v>199</v>
      </c>
      <c r="B183" s="73" t="n">
        <v>1080</v>
      </c>
      <c r="C183" s="100" t="s">
        <v>200</v>
      </c>
      <c r="D183" s="130" t="s">
        <v>201</v>
      </c>
      <c r="E183" s="66"/>
      <c r="F183" s="66"/>
      <c r="G183" s="66"/>
      <c r="H183" s="66"/>
      <c r="I183" s="43" t="n">
        <f aca="false">I184</f>
        <v>259700</v>
      </c>
      <c r="J183" s="44"/>
    </row>
    <row r="184" customFormat="false" ht="24.75" hidden="true" customHeight="true" outlineLevel="0" collapsed="false">
      <c r="A184" s="39"/>
      <c r="B184" s="144"/>
      <c r="C184" s="144"/>
      <c r="D184" s="41"/>
      <c r="E184" s="66" t="s">
        <v>202</v>
      </c>
      <c r="F184" s="66"/>
      <c r="G184" s="66"/>
      <c r="H184" s="66"/>
      <c r="I184" s="44" t="n">
        <v>259700</v>
      </c>
      <c r="J184" s="44"/>
    </row>
    <row r="185" customFormat="false" ht="7.5" hidden="true" customHeight="true" outlineLevel="0" collapsed="false">
      <c r="A185" s="39"/>
      <c r="B185" s="144"/>
      <c r="C185" s="144"/>
      <c r="D185" s="41"/>
      <c r="E185" s="66"/>
      <c r="F185" s="66"/>
      <c r="G185" s="66"/>
      <c r="H185" s="66"/>
      <c r="I185" s="44"/>
      <c r="J185" s="44"/>
    </row>
    <row r="186" customFormat="false" ht="28.5" hidden="true" customHeight="true" outlineLevel="0" collapsed="false">
      <c r="A186" s="39" t="s">
        <v>203</v>
      </c>
      <c r="B186" s="45" t="s">
        <v>204</v>
      </c>
      <c r="C186" s="100" t="s">
        <v>88</v>
      </c>
      <c r="D186" s="57" t="s">
        <v>89</v>
      </c>
      <c r="E186" s="66"/>
      <c r="F186" s="66"/>
      <c r="G186" s="66"/>
      <c r="H186" s="66"/>
      <c r="I186" s="43" t="n">
        <f aca="false">I187</f>
        <v>17000000</v>
      </c>
      <c r="J186" s="44"/>
    </row>
    <row r="187" customFormat="false" ht="52.5" hidden="true" customHeight="true" outlineLevel="0" collapsed="false">
      <c r="A187" s="39"/>
      <c r="B187" s="144"/>
      <c r="C187" s="144"/>
      <c r="D187" s="41"/>
      <c r="E187" s="155" t="s">
        <v>205</v>
      </c>
      <c r="F187" s="66"/>
      <c r="G187" s="66"/>
      <c r="H187" s="66"/>
      <c r="I187" s="44" t="n">
        <v>17000000</v>
      </c>
      <c r="J187" s="44"/>
    </row>
    <row r="188" customFormat="false" ht="9" hidden="true" customHeight="true" outlineLevel="0" collapsed="false">
      <c r="A188" s="39"/>
      <c r="B188" s="144"/>
      <c r="C188" s="144"/>
      <c r="D188" s="41"/>
      <c r="E188" s="66"/>
      <c r="F188" s="66"/>
      <c r="G188" s="66"/>
      <c r="H188" s="66"/>
      <c r="I188" s="44"/>
      <c r="J188" s="44"/>
    </row>
    <row r="189" customFormat="false" ht="36" hidden="true" customHeight="true" outlineLevel="0" collapsed="false">
      <c r="A189" s="39" t="s">
        <v>206</v>
      </c>
      <c r="B189" s="73" t="n">
        <v>2080</v>
      </c>
      <c r="C189" s="100" t="s">
        <v>92</v>
      </c>
      <c r="D189" s="71" t="s">
        <v>93</v>
      </c>
      <c r="E189" s="66"/>
      <c r="F189" s="66"/>
      <c r="G189" s="66"/>
      <c r="H189" s="66"/>
      <c r="I189" s="43" t="n">
        <f aca="false">I190</f>
        <v>2000000</v>
      </c>
      <c r="J189" s="44"/>
    </row>
    <row r="190" customFormat="false" ht="39.75" hidden="true" customHeight="true" outlineLevel="0" collapsed="false">
      <c r="A190" s="39"/>
      <c r="B190" s="144"/>
      <c r="C190" s="144"/>
      <c r="D190" s="41"/>
      <c r="E190" s="57" t="s">
        <v>207</v>
      </c>
      <c r="F190" s="66"/>
      <c r="G190" s="66"/>
      <c r="H190" s="66"/>
      <c r="I190" s="44" t="n">
        <v>2000000</v>
      </c>
      <c r="J190" s="44"/>
    </row>
    <row r="191" customFormat="false" ht="9" hidden="true" customHeight="true" outlineLevel="0" collapsed="false">
      <c r="A191" s="39"/>
      <c r="B191" s="144"/>
      <c r="C191" s="144"/>
      <c r="D191" s="41"/>
      <c r="E191" s="66"/>
      <c r="F191" s="66"/>
      <c r="G191" s="66"/>
      <c r="H191" s="66"/>
      <c r="I191" s="44"/>
      <c r="J191" s="44"/>
    </row>
    <row r="192" customFormat="false" ht="55.5" hidden="true" customHeight="true" outlineLevel="0" collapsed="false">
      <c r="A192" s="39" t="s">
        <v>208</v>
      </c>
      <c r="B192" s="65" t="n">
        <v>3104</v>
      </c>
      <c r="C192" s="65" t="n">
        <v>1020</v>
      </c>
      <c r="D192" s="53" t="s">
        <v>113</v>
      </c>
      <c r="E192" s="66"/>
      <c r="F192" s="66"/>
      <c r="G192" s="66"/>
      <c r="H192" s="66"/>
      <c r="I192" s="43" t="n">
        <f aca="false">SUM(I193)</f>
        <v>700000</v>
      </c>
      <c r="J192" s="44"/>
    </row>
    <row r="193" customFormat="false" ht="54" hidden="true" customHeight="true" outlineLevel="0" collapsed="false">
      <c r="A193" s="39"/>
      <c r="B193" s="140"/>
      <c r="C193" s="140"/>
      <c r="D193" s="41"/>
      <c r="E193" s="156" t="s">
        <v>209</v>
      </c>
      <c r="F193" s="66"/>
      <c r="G193" s="66"/>
      <c r="H193" s="66"/>
      <c r="I193" s="44" t="n">
        <v>700000</v>
      </c>
      <c r="J193" s="44"/>
    </row>
    <row r="194" customFormat="false" ht="9.75" hidden="true" customHeight="true" outlineLevel="0" collapsed="false">
      <c r="A194" s="39"/>
      <c r="B194" s="144"/>
      <c r="C194" s="144"/>
      <c r="D194" s="41"/>
      <c r="E194" s="66"/>
      <c r="F194" s="66"/>
      <c r="G194" s="66"/>
      <c r="H194" s="66"/>
      <c r="I194" s="44"/>
      <c r="J194" s="44"/>
    </row>
    <row r="195" customFormat="false" ht="24" hidden="true" customHeight="true" outlineLevel="0" collapsed="false">
      <c r="A195" s="39" t="s">
        <v>210</v>
      </c>
      <c r="B195" s="65" t="n">
        <v>4040</v>
      </c>
      <c r="C195" s="56" t="s">
        <v>124</v>
      </c>
      <c r="D195" s="130" t="s">
        <v>129</v>
      </c>
      <c r="E195" s="57"/>
      <c r="F195" s="57"/>
      <c r="G195" s="57"/>
      <c r="H195" s="57"/>
      <c r="I195" s="43" t="n">
        <f aca="false">I196</f>
        <v>120000</v>
      </c>
      <c r="J195" s="44"/>
    </row>
    <row r="196" customFormat="false" ht="37.5" hidden="true" customHeight="true" outlineLevel="0" collapsed="false">
      <c r="A196" s="139"/>
      <c r="B196" s="140"/>
      <c r="C196" s="140"/>
      <c r="D196" s="66"/>
      <c r="E196" s="157" t="s">
        <v>211</v>
      </c>
      <c r="F196" s="57"/>
      <c r="G196" s="57"/>
      <c r="H196" s="57"/>
      <c r="I196" s="44" t="n">
        <v>120000</v>
      </c>
      <c r="J196" s="44"/>
    </row>
    <row r="197" customFormat="false" ht="6.75" hidden="true" customHeight="true" outlineLevel="0" collapsed="false">
      <c r="A197" s="139"/>
      <c r="B197" s="140"/>
      <c r="C197" s="140"/>
      <c r="D197" s="66"/>
      <c r="E197" s="157"/>
      <c r="F197" s="57"/>
      <c r="G197" s="57"/>
      <c r="H197" s="57"/>
      <c r="I197" s="44"/>
      <c r="J197" s="44"/>
    </row>
    <row r="198" customFormat="false" ht="34.5" hidden="true" customHeight="true" outlineLevel="0" collapsed="false">
      <c r="A198" s="39" t="s">
        <v>212</v>
      </c>
      <c r="B198" s="103" t="n">
        <v>4060</v>
      </c>
      <c r="C198" s="45" t="s">
        <v>131</v>
      </c>
      <c r="D198" s="81" t="s">
        <v>132</v>
      </c>
      <c r="E198" s="57"/>
      <c r="F198" s="57"/>
      <c r="G198" s="57"/>
      <c r="H198" s="57"/>
      <c r="I198" s="43" t="n">
        <f aca="false">SUM(I199)</f>
        <v>1600000</v>
      </c>
      <c r="J198" s="44"/>
    </row>
    <row r="199" customFormat="false" ht="37.5" hidden="true" customHeight="true" outlineLevel="0" collapsed="false">
      <c r="A199" s="139"/>
      <c r="B199" s="140"/>
      <c r="C199" s="140"/>
      <c r="D199" s="66"/>
      <c r="E199" s="57" t="s">
        <v>213</v>
      </c>
      <c r="F199" s="57"/>
      <c r="G199" s="57"/>
      <c r="H199" s="57"/>
      <c r="I199" s="44" t="n">
        <v>1600000</v>
      </c>
      <c r="J199" s="44"/>
    </row>
    <row r="200" customFormat="false" ht="7.5" hidden="true" customHeight="true" outlineLevel="0" collapsed="false">
      <c r="A200" s="139"/>
      <c r="B200" s="140"/>
      <c r="C200" s="140"/>
      <c r="D200" s="66"/>
      <c r="E200" s="57"/>
      <c r="F200" s="57"/>
      <c r="G200" s="57"/>
      <c r="H200" s="57"/>
      <c r="I200" s="44"/>
      <c r="J200" s="44"/>
    </row>
    <row r="201" customFormat="false" ht="27.75" hidden="true" customHeight="true" outlineLevel="0" collapsed="false">
      <c r="A201" s="39" t="s">
        <v>214</v>
      </c>
      <c r="B201" s="103" t="n">
        <v>6011</v>
      </c>
      <c r="C201" s="45" t="s">
        <v>152</v>
      </c>
      <c r="D201" s="57" t="s">
        <v>153</v>
      </c>
      <c r="E201" s="57"/>
      <c r="F201" s="57"/>
      <c r="G201" s="57"/>
      <c r="H201" s="57"/>
      <c r="I201" s="43" t="n">
        <f aca="false">SUM(I202)</f>
        <v>2000000</v>
      </c>
      <c r="J201" s="44"/>
    </row>
    <row r="202" customFormat="false" ht="35.25" hidden="true" customHeight="true" outlineLevel="0" collapsed="false">
      <c r="A202" s="139"/>
      <c r="B202" s="140"/>
      <c r="C202" s="140"/>
      <c r="D202" s="66"/>
      <c r="E202" s="57" t="s">
        <v>215</v>
      </c>
      <c r="F202" s="57"/>
      <c r="G202" s="57"/>
      <c r="H202" s="57"/>
      <c r="I202" s="44" t="n">
        <v>2000000</v>
      </c>
      <c r="J202" s="44"/>
    </row>
    <row r="203" customFormat="false" ht="7.5" hidden="true" customHeight="true" outlineLevel="0" collapsed="false">
      <c r="A203" s="139"/>
      <c r="B203" s="140"/>
      <c r="C203" s="140"/>
      <c r="D203" s="66"/>
      <c r="E203" s="57"/>
      <c r="F203" s="57"/>
      <c r="G203" s="57"/>
      <c r="H203" s="57"/>
      <c r="I203" s="44"/>
      <c r="J203" s="44"/>
    </row>
    <row r="204" customFormat="false" ht="36" hidden="false" customHeight="true" outlineLevel="0" collapsed="false">
      <c r="A204" s="98" t="s">
        <v>216</v>
      </c>
      <c r="B204" s="99" t="n">
        <v>4084</v>
      </c>
      <c r="C204" s="100" t="s">
        <v>217</v>
      </c>
      <c r="D204" s="158" t="s">
        <v>218</v>
      </c>
      <c r="E204" s="57"/>
      <c r="F204" s="57"/>
      <c r="G204" s="57"/>
      <c r="H204" s="57"/>
      <c r="I204" s="43" t="n">
        <f aca="false">SUM(I205)</f>
        <v>20000000</v>
      </c>
      <c r="J204" s="44"/>
      <c r="K204" s="4" t="n">
        <v>1</v>
      </c>
    </row>
    <row r="205" customFormat="false" ht="57.75" hidden="true" customHeight="true" outlineLevel="0" collapsed="false">
      <c r="A205" s="39"/>
      <c r="B205" s="103"/>
      <c r="C205" s="45"/>
      <c r="D205" s="57"/>
      <c r="E205" s="57" t="s">
        <v>219</v>
      </c>
      <c r="F205" s="57"/>
      <c r="G205" s="57"/>
      <c r="H205" s="57"/>
      <c r="I205" s="44" t="n">
        <v>20000000</v>
      </c>
      <c r="J205" s="44"/>
    </row>
    <row r="206" customFormat="false" ht="7.5" hidden="false" customHeight="true" outlineLevel="0" collapsed="false">
      <c r="A206" s="139"/>
      <c r="B206" s="140"/>
      <c r="C206" s="140"/>
      <c r="D206" s="66"/>
      <c r="E206" s="57"/>
      <c r="F206" s="57"/>
      <c r="G206" s="57"/>
      <c r="H206" s="57"/>
      <c r="I206" s="44"/>
      <c r="J206" s="44"/>
      <c r="K206" s="4" t="n">
        <v>1</v>
      </c>
    </row>
    <row r="207" customFormat="false" ht="38.25" hidden="true" customHeight="true" outlineLevel="0" collapsed="false">
      <c r="A207" s="64" t="n">
        <v>1517366</v>
      </c>
      <c r="B207" s="65" t="n">
        <v>7366</v>
      </c>
      <c r="C207" s="159" t="s">
        <v>40</v>
      </c>
      <c r="D207" s="71" t="s">
        <v>220</v>
      </c>
      <c r="E207" s="57"/>
      <c r="F207" s="57"/>
      <c r="G207" s="57"/>
      <c r="H207" s="57"/>
      <c r="I207" s="43" t="n">
        <f aca="false">SUM(I208)</f>
        <v>42500000</v>
      </c>
      <c r="J207" s="44"/>
    </row>
    <row r="208" customFormat="false" ht="84.75" hidden="true" customHeight="true" outlineLevel="0" collapsed="false">
      <c r="A208" s="160"/>
      <c r="B208" s="161"/>
      <c r="C208" s="161"/>
      <c r="D208" s="66"/>
      <c r="E208" s="162" t="s">
        <v>221</v>
      </c>
      <c r="F208" s="75"/>
      <c r="G208" s="75"/>
      <c r="H208" s="75"/>
      <c r="I208" s="69" t="n">
        <v>42500000</v>
      </c>
      <c r="J208" s="44"/>
    </row>
    <row r="209" customFormat="false" ht="8.25" hidden="true" customHeight="true" outlineLevel="0" collapsed="false">
      <c r="A209" s="160"/>
      <c r="B209" s="161"/>
      <c r="C209" s="161"/>
      <c r="D209" s="66"/>
      <c r="E209" s="163"/>
      <c r="F209" s="75"/>
      <c r="G209" s="75"/>
      <c r="H209" s="75"/>
      <c r="I209" s="69"/>
      <c r="J209" s="44"/>
    </row>
    <row r="210" customFormat="false" ht="38.25" hidden="true" customHeight="true" outlineLevel="0" collapsed="false">
      <c r="A210" s="164" t="s">
        <v>222</v>
      </c>
      <c r="B210" s="165" t="n">
        <v>7370</v>
      </c>
      <c r="C210" s="166" t="s">
        <v>40</v>
      </c>
      <c r="D210" s="57" t="s">
        <v>223</v>
      </c>
      <c r="E210" s="163"/>
      <c r="F210" s="75"/>
      <c r="G210" s="75"/>
      <c r="H210" s="75"/>
      <c r="I210" s="72" t="n">
        <f aca="false">SUM(I211:I213)</f>
        <v>31400000</v>
      </c>
      <c r="J210" s="44"/>
    </row>
    <row r="211" customFormat="false" ht="35.25" hidden="true" customHeight="true" outlineLevel="0" collapsed="false">
      <c r="A211" s="164"/>
      <c r="B211" s="165"/>
      <c r="C211" s="166"/>
      <c r="D211" s="57"/>
      <c r="E211" s="57" t="s">
        <v>224</v>
      </c>
      <c r="F211" s="75"/>
      <c r="G211" s="75"/>
      <c r="H211" s="75"/>
      <c r="I211" s="69" t="n">
        <v>600000</v>
      </c>
      <c r="J211" s="44"/>
    </row>
    <row r="212" customFormat="false" ht="56.25" hidden="true" customHeight="true" outlineLevel="0" collapsed="false">
      <c r="A212" s="164"/>
      <c r="B212" s="165"/>
      <c r="C212" s="166"/>
      <c r="D212" s="57"/>
      <c r="E212" s="167" t="s">
        <v>225</v>
      </c>
      <c r="F212" s="75"/>
      <c r="G212" s="75"/>
      <c r="H212" s="75"/>
      <c r="I212" s="69" t="n">
        <v>800000</v>
      </c>
      <c r="J212" s="44"/>
    </row>
    <row r="213" customFormat="false" ht="38.25" hidden="true" customHeight="true" outlineLevel="0" collapsed="false">
      <c r="A213" s="160"/>
      <c r="B213" s="161"/>
      <c r="C213" s="161"/>
      <c r="D213" s="66"/>
      <c r="E213" s="167" t="s">
        <v>226</v>
      </c>
      <c r="F213" s="75"/>
      <c r="G213" s="75"/>
      <c r="H213" s="75"/>
      <c r="I213" s="69" t="n">
        <v>30000000</v>
      </c>
      <c r="J213" s="44"/>
    </row>
    <row r="214" customFormat="false" ht="7.5" hidden="true" customHeight="true" outlineLevel="0" collapsed="false">
      <c r="A214" s="139"/>
      <c r="B214" s="140"/>
      <c r="C214" s="140"/>
      <c r="D214" s="66"/>
      <c r="E214" s="57"/>
      <c r="F214" s="57"/>
      <c r="G214" s="57"/>
      <c r="H214" s="57"/>
      <c r="I214" s="44"/>
      <c r="J214" s="44"/>
    </row>
    <row r="215" customFormat="false" ht="38.25" hidden="true" customHeight="true" outlineLevel="0" collapsed="false">
      <c r="A215" s="125" t="n">
        <v>3400000</v>
      </c>
      <c r="B215" s="168"/>
      <c r="C215" s="168"/>
      <c r="D215" s="169" t="s">
        <v>227</v>
      </c>
      <c r="E215" s="102"/>
      <c r="F215" s="102"/>
      <c r="G215" s="102"/>
      <c r="H215" s="102"/>
      <c r="I215" s="38" t="n">
        <f aca="false">I216</f>
        <v>290000</v>
      </c>
      <c r="J215" s="38"/>
    </row>
    <row r="216" customFormat="false" ht="34.5" hidden="true" customHeight="true" outlineLevel="0" collapsed="false">
      <c r="A216" s="118" t="n">
        <v>3410000</v>
      </c>
      <c r="B216" s="170"/>
      <c r="C216" s="170"/>
      <c r="D216" s="171" t="s">
        <v>227</v>
      </c>
      <c r="E216" s="66"/>
      <c r="F216" s="66"/>
      <c r="G216" s="66"/>
      <c r="H216" s="66"/>
      <c r="I216" s="43" t="n">
        <f aca="false">I218</f>
        <v>290000</v>
      </c>
      <c r="J216" s="43"/>
    </row>
    <row r="217" customFormat="false" ht="10.5" hidden="true" customHeight="true" outlineLevel="0" collapsed="false">
      <c r="A217" s="39"/>
      <c r="B217" s="172"/>
      <c r="C217" s="172"/>
      <c r="D217" s="173"/>
      <c r="E217" s="66"/>
      <c r="F217" s="66"/>
      <c r="G217" s="66"/>
      <c r="H217" s="66"/>
      <c r="I217" s="44"/>
      <c r="J217" s="44"/>
    </row>
    <row r="218" customFormat="false" ht="35.25" hidden="true" customHeight="true" outlineLevel="0" collapsed="false">
      <c r="A218" s="39" t="s">
        <v>228</v>
      </c>
      <c r="B218" s="45" t="s">
        <v>103</v>
      </c>
      <c r="C218" s="45" t="s">
        <v>24</v>
      </c>
      <c r="D218" s="46" t="s">
        <v>104</v>
      </c>
      <c r="E218" s="66"/>
      <c r="F218" s="66"/>
      <c r="G218" s="66"/>
      <c r="H218" s="66"/>
      <c r="I218" s="43" t="n">
        <f aca="false">I219</f>
        <v>290000</v>
      </c>
      <c r="J218" s="43"/>
    </row>
    <row r="219" customFormat="false" ht="21.75" hidden="true" customHeight="true" outlineLevel="0" collapsed="false">
      <c r="A219" s="139"/>
      <c r="B219" s="140"/>
      <c r="C219" s="140"/>
      <c r="D219" s="66"/>
      <c r="E219" s="57" t="s">
        <v>229</v>
      </c>
      <c r="F219" s="57"/>
      <c r="G219" s="57"/>
      <c r="H219" s="57"/>
      <c r="I219" s="44" t="n">
        <v>290000</v>
      </c>
      <c r="J219" s="44"/>
    </row>
    <row r="220" customFormat="false" ht="10.5" hidden="true" customHeight="true" outlineLevel="0" collapsed="false">
      <c r="A220" s="139"/>
      <c r="B220" s="140"/>
      <c r="C220" s="140"/>
      <c r="D220" s="66"/>
      <c r="E220" s="66"/>
      <c r="F220" s="66"/>
      <c r="G220" s="66"/>
      <c r="H220" s="66"/>
      <c r="I220" s="44"/>
      <c r="J220" s="44"/>
    </row>
    <row r="221" customFormat="false" ht="33.75" hidden="true" customHeight="true" outlineLevel="0" collapsed="false">
      <c r="A221" s="125" t="n">
        <v>3700000</v>
      </c>
      <c r="B221" s="174"/>
      <c r="C221" s="174"/>
      <c r="D221" s="110" t="s">
        <v>230</v>
      </c>
      <c r="E221" s="102"/>
      <c r="F221" s="102"/>
      <c r="G221" s="102"/>
      <c r="H221" s="102"/>
      <c r="I221" s="38" t="n">
        <f aca="false">I222</f>
        <v>80000</v>
      </c>
      <c r="J221" s="38"/>
    </row>
    <row r="222" customFormat="false" ht="29.25" hidden="true" customHeight="true" outlineLevel="0" collapsed="false">
      <c r="A222" s="118" t="n">
        <v>3710000</v>
      </c>
      <c r="B222" s="175"/>
      <c r="C222" s="175"/>
      <c r="D222" s="115" t="s">
        <v>230</v>
      </c>
      <c r="E222" s="66"/>
      <c r="F222" s="66"/>
      <c r="G222" s="66"/>
      <c r="H222" s="66"/>
      <c r="I222" s="43" t="n">
        <f aca="false">I224</f>
        <v>80000</v>
      </c>
      <c r="J222" s="43"/>
    </row>
    <row r="223" customFormat="false" ht="8.25" hidden="true" customHeight="true" outlineLevel="0" collapsed="false">
      <c r="A223" s="39"/>
      <c r="B223" s="144"/>
      <c r="C223" s="176"/>
      <c r="D223" s="57"/>
      <c r="E223" s="66"/>
      <c r="F223" s="66"/>
      <c r="G223" s="66"/>
      <c r="H223" s="66"/>
      <c r="I223" s="44"/>
      <c r="J223" s="44"/>
    </row>
    <row r="224" customFormat="false" ht="36" hidden="true" customHeight="true" outlineLevel="0" collapsed="false">
      <c r="A224" s="39" t="s">
        <v>231</v>
      </c>
      <c r="B224" s="45" t="s">
        <v>103</v>
      </c>
      <c r="C224" s="45" t="s">
        <v>24</v>
      </c>
      <c r="D224" s="47" t="s">
        <v>104</v>
      </c>
      <c r="E224" s="66"/>
      <c r="F224" s="66"/>
      <c r="G224" s="66"/>
      <c r="H224" s="66"/>
      <c r="I224" s="43" t="n">
        <f aca="false">I225</f>
        <v>80000</v>
      </c>
      <c r="J224" s="43"/>
    </row>
    <row r="225" customFormat="false" ht="30" hidden="true" customHeight="true" outlineLevel="0" collapsed="false">
      <c r="A225" s="139"/>
      <c r="B225" s="140"/>
      <c r="C225" s="140"/>
      <c r="D225" s="66"/>
      <c r="E225" s="53" t="s">
        <v>232</v>
      </c>
      <c r="F225" s="53"/>
      <c r="G225" s="53"/>
      <c r="H225" s="53"/>
      <c r="I225" s="44" t="n">
        <v>80000</v>
      </c>
      <c r="J225" s="44"/>
    </row>
    <row r="226" customFormat="false" ht="9.75" hidden="true" customHeight="true" outlineLevel="0" collapsed="false">
      <c r="A226" s="139"/>
      <c r="B226" s="140"/>
      <c r="C226" s="140"/>
      <c r="D226" s="66"/>
      <c r="E226" s="57"/>
      <c r="F226" s="53"/>
      <c r="G226" s="53"/>
      <c r="H226" s="53"/>
      <c r="I226" s="44"/>
      <c r="J226" s="44"/>
    </row>
    <row r="227" customFormat="false" ht="27" hidden="false" customHeight="true" outlineLevel="0" collapsed="false">
      <c r="A227" s="177" t="s">
        <v>233</v>
      </c>
      <c r="B227" s="178"/>
      <c r="C227" s="179"/>
      <c r="D227" s="180" t="s">
        <v>234</v>
      </c>
      <c r="E227" s="181"/>
      <c r="F227" s="53"/>
      <c r="G227" s="53"/>
      <c r="H227" s="53"/>
      <c r="I227" s="43" t="n">
        <f aca="false">I228</f>
        <v>10100000</v>
      </c>
      <c r="J227" s="44"/>
      <c r="K227" s="4" t="n">
        <v>1</v>
      </c>
    </row>
    <row r="228" customFormat="false" ht="27" hidden="false" customHeight="true" outlineLevel="0" collapsed="false">
      <c r="A228" s="39" t="s">
        <v>235</v>
      </c>
      <c r="B228" s="103"/>
      <c r="C228" s="45"/>
      <c r="D228" s="104" t="s">
        <v>234</v>
      </c>
      <c r="E228" s="66"/>
      <c r="F228" s="53"/>
      <c r="G228" s="53"/>
      <c r="H228" s="53"/>
      <c r="I228" s="43" t="n">
        <f aca="false">I230+I233</f>
        <v>10100000</v>
      </c>
      <c r="J228" s="44"/>
      <c r="K228" s="4" t="n">
        <v>1</v>
      </c>
    </row>
    <row r="229" customFormat="false" ht="9" hidden="false" customHeight="true" outlineLevel="0" collapsed="false">
      <c r="A229" s="49"/>
      <c r="B229" s="65"/>
      <c r="C229" s="65"/>
      <c r="D229" s="66"/>
      <c r="E229" s="66"/>
      <c r="F229" s="53"/>
      <c r="G229" s="53"/>
      <c r="H229" s="53"/>
      <c r="I229" s="44"/>
      <c r="J229" s="44"/>
      <c r="K229" s="4" t="n">
        <v>1</v>
      </c>
    </row>
    <row r="230" customFormat="false" ht="36" hidden="false" customHeight="true" outlineLevel="0" collapsed="false">
      <c r="A230" s="39" t="s">
        <v>236</v>
      </c>
      <c r="B230" s="45" t="s">
        <v>103</v>
      </c>
      <c r="C230" s="45" t="s">
        <v>24</v>
      </c>
      <c r="D230" s="47" t="s">
        <v>104</v>
      </c>
      <c r="E230" s="66"/>
      <c r="F230" s="53"/>
      <c r="G230" s="53"/>
      <c r="H230" s="53"/>
      <c r="I230" s="43" t="n">
        <f aca="false">I231</f>
        <v>100000</v>
      </c>
      <c r="J230" s="44"/>
      <c r="K230" s="4" t="n">
        <v>1</v>
      </c>
    </row>
    <row r="231" customFormat="false" ht="26.25" hidden="false" customHeight="true" outlineLevel="0" collapsed="false">
      <c r="A231" s="39"/>
      <c r="B231" s="45"/>
      <c r="C231" s="45"/>
      <c r="D231" s="47"/>
      <c r="E231" s="105" t="s">
        <v>26</v>
      </c>
      <c r="F231" s="53"/>
      <c r="G231" s="53"/>
      <c r="H231" s="53"/>
      <c r="I231" s="44" t="n">
        <v>100000</v>
      </c>
      <c r="J231" s="44"/>
      <c r="K231" s="4" t="n">
        <v>1</v>
      </c>
    </row>
    <row r="232" customFormat="false" ht="10.5" hidden="false" customHeight="true" outlineLevel="0" collapsed="false">
      <c r="A232" s="39"/>
      <c r="B232" s="45"/>
      <c r="C232" s="45"/>
      <c r="D232" s="47"/>
      <c r="E232" s="129"/>
      <c r="F232" s="53"/>
      <c r="G232" s="53"/>
      <c r="H232" s="53"/>
      <c r="I232" s="44"/>
      <c r="J232" s="44"/>
      <c r="K232" s="4" t="n">
        <v>1</v>
      </c>
    </row>
    <row r="233" customFormat="false" ht="37.5" hidden="false" customHeight="true" outlineLevel="0" collapsed="false">
      <c r="A233" s="39" t="s">
        <v>237</v>
      </c>
      <c r="B233" s="103" t="n">
        <v>6082</v>
      </c>
      <c r="C233" s="45" t="s">
        <v>152</v>
      </c>
      <c r="D233" s="57" t="s">
        <v>238</v>
      </c>
      <c r="E233" s="66"/>
      <c r="F233" s="53"/>
      <c r="G233" s="53"/>
      <c r="H233" s="53"/>
      <c r="I233" s="43" t="n">
        <f aca="false">I234</f>
        <v>10000000</v>
      </c>
      <c r="J233" s="44"/>
      <c r="K233" s="4" t="n">
        <v>1</v>
      </c>
    </row>
    <row r="234" customFormat="false" ht="36.75" hidden="false" customHeight="true" outlineLevel="0" collapsed="false">
      <c r="A234" s="49"/>
      <c r="B234" s="65"/>
      <c r="C234" s="65"/>
      <c r="D234" s="66"/>
      <c r="E234" s="182" t="s">
        <v>239</v>
      </c>
      <c r="F234" s="53"/>
      <c r="G234" s="53"/>
      <c r="H234" s="53"/>
      <c r="I234" s="44" t="n">
        <v>10000000</v>
      </c>
      <c r="J234" s="44"/>
      <c r="K234" s="4" t="n">
        <v>1</v>
      </c>
    </row>
    <row r="235" customFormat="false" ht="9.75" hidden="false" customHeight="true" outlineLevel="0" collapsed="false">
      <c r="A235" s="139"/>
      <c r="B235" s="140"/>
      <c r="C235" s="140"/>
      <c r="D235" s="66"/>
      <c r="E235" s="57"/>
      <c r="F235" s="53"/>
      <c r="G235" s="53"/>
      <c r="H235" s="53"/>
      <c r="I235" s="44"/>
      <c r="J235" s="44"/>
      <c r="K235" s="4" t="n">
        <v>1</v>
      </c>
    </row>
    <row r="236" customFormat="false" ht="33" hidden="false" customHeight="true" outlineLevel="0" collapsed="false">
      <c r="A236" s="139"/>
      <c r="B236" s="66"/>
      <c r="C236" s="66"/>
      <c r="D236" s="66"/>
      <c r="E236" s="183" t="s">
        <v>240</v>
      </c>
      <c r="F236" s="183"/>
      <c r="G236" s="183"/>
      <c r="H236" s="183"/>
      <c r="I236" s="43" t="n">
        <f aca="false">I13+I51+I68+I80+I98+I114+I132+I174+I180+I221+I215+I92+I227</f>
        <v>854615900</v>
      </c>
      <c r="J236" s="43"/>
      <c r="K236" s="4" t="n">
        <v>1</v>
      </c>
    </row>
    <row r="237" customFormat="false" ht="27.75" hidden="false" customHeight="true" outlineLevel="0" collapsed="false">
      <c r="A237" s="130"/>
      <c r="B237" s="130"/>
      <c r="C237" s="130"/>
      <c r="D237" s="130"/>
      <c r="E237" s="130"/>
      <c r="F237" s="130"/>
      <c r="G237" s="130"/>
      <c r="H237" s="130"/>
      <c r="I237" s="184"/>
      <c r="J237" s="185"/>
      <c r="K237" s="4" t="n">
        <v>1</v>
      </c>
    </row>
    <row r="238" s="191" customFormat="true" ht="32.25" hidden="false" customHeight="true" outlineLevel="0" collapsed="false">
      <c r="A238" s="186" t="s">
        <v>241</v>
      </c>
      <c r="B238" s="186"/>
      <c r="C238" s="186"/>
      <c r="D238" s="186"/>
      <c r="E238" s="187"/>
      <c r="F238" s="187"/>
      <c r="G238" s="187"/>
      <c r="H238" s="188" t="s">
        <v>242</v>
      </c>
      <c r="I238" s="188"/>
      <c r="J238" s="189"/>
      <c r="K238" s="190" t="n">
        <v>1</v>
      </c>
    </row>
    <row r="239" customFormat="false" ht="30.75" hidden="false" customHeight="true" outlineLevel="0" collapsed="false">
      <c r="A239" s="130"/>
      <c r="B239" s="130"/>
      <c r="C239" s="130"/>
      <c r="D239" s="192"/>
      <c r="E239" s="192"/>
      <c r="F239" s="192"/>
      <c r="G239" s="192"/>
      <c r="H239" s="192"/>
      <c r="I239" s="193"/>
      <c r="J239" s="194"/>
    </row>
    <row r="240" customFormat="false" ht="17.35" hidden="false" customHeight="false" outlineLevel="0" collapsed="false">
      <c r="A240" s="195" t="s">
        <v>243</v>
      </c>
      <c r="B240" s="195"/>
      <c r="C240" s="130"/>
      <c r="D240" s="192"/>
      <c r="E240" s="196"/>
      <c r="F240" s="196"/>
      <c r="G240" s="196"/>
      <c r="H240" s="196"/>
      <c r="I240" s="197"/>
      <c r="J240" s="198"/>
    </row>
    <row r="241" customFormat="false" ht="17.35" hidden="false" customHeight="false" outlineLevel="0" collapsed="false">
      <c r="A241" s="130"/>
      <c r="B241" s="130"/>
      <c r="C241" s="130"/>
      <c r="D241" s="192"/>
      <c r="E241" s="196"/>
      <c r="F241" s="196"/>
      <c r="G241" s="196"/>
      <c r="H241" s="196"/>
      <c r="I241" s="197"/>
      <c r="J241" s="198"/>
    </row>
    <row r="242" customFormat="false" ht="17.35" hidden="false" customHeight="false" outlineLevel="0" collapsed="false">
      <c r="A242" s="130"/>
      <c r="B242" s="130"/>
      <c r="C242" s="130"/>
      <c r="D242" s="192"/>
      <c r="E242" s="196"/>
      <c r="F242" s="196"/>
      <c r="G242" s="196"/>
      <c r="H242" s="196"/>
      <c r="I242" s="197"/>
      <c r="J242" s="198"/>
    </row>
    <row r="243" customFormat="false" ht="23.25" hidden="false" customHeight="true" outlineLevel="0" collapsed="false">
      <c r="A243" s="130"/>
      <c r="B243" s="130"/>
      <c r="C243" s="130"/>
      <c r="D243" s="192"/>
      <c r="E243" s="199"/>
      <c r="F243" s="196"/>
      <c r="G243" s="196"/>
      <c r="H243" s="196"/>
      <c r="I243" s="200"/>
      <c r="J243" s="198"/>
    </row>
    <row r="244" customFormat="false" ht="27" hidden="false" customHeight="true" outlineLevel="0" collapsed="false">
      <c r="A244" s="130"/>
      <c r="B244" s="130"/>
      <c r="C244" s="130"/>
      <c r="D244" s="192"/>
      <c r="E244" s="196"/>
      <c r="F244" s="196"/>
      <c r="G244" s="196"/>
      <c r="H244" s="196"/>
      <c r="I244" s="201"/>
      <c r="J244" s="198"/>
    </row>
    <row r="245" customFormat="false" ht="17.35" hidden="false" customHeight="false" outlineLevel="0" collapsed="false">
      <c r="A245" s="130"/>
      <c r="B245" s="130"/>
      <c r="C245" s="130"/>
      <c r="D245" s="192"/>
      <c r="E245" s="196"/>
      <c r="F245" s="196"/>
      <c r="G245" s="196"/>
      <c r="H245" s="196"/>
      <c r="I245" s="202"/>
      <c r="J245" s="198"/>
    </row>
    <row r="246" customFormat="false" ht="17.35" hidden="false" customHeight="false" outlineLevel="0" collapsed="false">
      <c r="A246" s="130"/>
      <c r="B246" s="130"/>
      <c r="C246" s="130"/>
      <c r="D246" s="192"/>
      <c r="E246" s="196"/>
      <c r="F246" s="196"/>
      <c r="G246" s="196"/>
      <c r="H246" s="196"/>
      <c r="I246" s="203"/>
      <c r="J246" s="198"/>
    </row>
    <row r="247" customFormat="false" ht="17.35" hidden="false" customHeight="false" outlineLevel="0" collapsed="false">
      <c r="A247" s="130"/>
      <c r="B247" s="130"/>
      <c r="C247" s="130"/>
      <c r="D247" s="192"/>
      <c r="E247" s="196"/>
      <c r="F247" s="196"/>
      <c r="G247" s="196"/>
      <c r="H247" s="196"/>
      <c r="I247" s="202"/>
      <c r="J247" s="198"/>
    </row>
    <row r="248" customFormat="false" ht="17.35" hidden="false" customHeight="false" outlineLevel="0" collapsed="false">
      <c r="A248" s="130"/>
      <c r="B248" s="130"/>
      <c r="C248" s="130"/>
      <c r="D248" s="130"/>
      <c r="E248" s="204"/>
      <c r="F248" s="204"/>
      <c r="G248" s="204"/>
      <c r="H248" s="204"/>
      <c r="I248" s="205"/>
      <c r="J248" s="206"/>
    </row>
    <row r="249" customFormat="false" ht="17.35" hidden="false" customHeight="false" outlineLevel="0" collapsed="false">
      <c r="A249" s="130"/>
      <c r="B249" s="130"/>
      <c r="C249" s="130"/>
      <c r="D249" s="130"/>
      <c r="E249" s="204"/>
      <c r="F249" s="204"/>
      <c r="G249" s="204"/>
      <c r="H249" s="204"/>
      <c r="I249" s="205"/>
      <c r="J249" s="206"/>
    </row>
    <row r="250" customFormat="false" ht="18.75" hidden="false" customHeight="false" outlineLevel="0" collapsed="false">
      <c r="A250" s="130"/>
      <c r="B250" s="130"/>
      <c r="C250" s="130"/>
      <c r="D250" s="130"/>
      <c r="E250" s="130"/>
      <c r="F250" s="130"/>
      <c r="G250" s="130"/>
      <c r="H250" s="130"/>
      <c r="I250" s="184"/>
      <c r="J250" s="185"/>
    </row>
    <row r="251" customFormat="false" ht="18.75" hidden="false" customHeight="false" outlineLevel="0" collapsed="false">
      <c r="A251" s="130"/>
      <c r="B251" s="130"/>
      <c r="C251" s="130"/>
      <c r="D251" s="130"/>
      <c r="E251" s="130"/>
      <c r="F251" s="130"/>
      <c r="G251" s="130"/>
      <c r="H251" s="130"/>
      <c r="I251" s="184"/>
      <c r="J251" s="185"/>
    </row>
    <row r="252" customFormat="false" ht="18.75" hidden="false" customHeight="false" outlineLevel="0" collapsed="false">
      <c r="A252" s="130"/>
      <c r="B252" s="130"/>
      <c r="C252" s="130"/>
      <c r="D252" s="130"/>
      <c r="E252" s="130"/>
      <c r="F252" s="130"/>
      <c r="G252" s="130"/>
      <c r="H252" s="130"/>
      <c r="I252" s="184"/>
      <c r="J252" s="185"/>
    </row>
    <row r="253" customFormat="false" ht="18.75" hidden="false" customHeight="false" outlineLevel="0" collapsed="false">
      <c r="A253" s="130"/>
      <c r="B253" s="130"/>
      <c r="C253" s="130"/>
      <c r="D253" s="130"/>
      <c r="E253" s="130"/>
      <c r="F253" s="130"/>
      <c r="G253" s="130"/>
      <c r="H253" s="130"/>
      <c r="I253" s="184"/>
      <c r="J253" s="185"/>
    </row>
    <row r="254" customFormat="false" ht="18.75" hidden="false" customHeight="false" outlineLevel="0" collapsed="false">
      <c r="A254" s="130"/>
      <c r="B254" s="130"/>
      <c r="C254" s="130"/>
      <c r="D254" s="130"/>
      <c r="E254" s="130"/>
      <c r="F254" s="130"/>
      <c r="G254" s="130"/>
      <c r="H254" s="130"/>
      <c r="I254" s="184"/>
      <c r="J254" s="185"/>
    </row>
    <row r="255" customFormat="false" ht="18.75" hidden="false" customHeight="false" outlineLevel="0" collapsed="false">
      <c r="A255" s="130"/>
      <c r="B255" s="130"/>
      <c r="C255" s="130"/>
      <c r="D255" s="130"/>
      <c r="E255" s="130"/>
      <c r="F255" s="130"/>
      <c r="G255" s="130"/>
      <c r="H255" s="130"/>
      <c r="I255" s="184"/>
      <c r="J255" s="185"/>
    </row>
    <row r="256" customFormat="false" ht="18.75" hidden="false" customHeight="false" outlineLevel="0" collapsed="false">
      <c r="A256" s="130"/>
      <c r="B256" s="130"/>
      <c r="C256" s="130"/>
      <c r="D256" s="130"/>
      <c r="E256" s="130"/>
      <c r="F256" s="130"/>
      <c r="G256" s="130"/>
      <c r="H256" s="130"/>
      <c r="I256" s="184"/>
      <c r="J256" s="185"/>
    </row>
    <row r="257" customFormat="false" ht="18.75" hidden="false" customHeight="false" outlineLevel="0" collapsed="false">
      <c r="A257" s="130"/>
      <c r="B257" s="130"/>
      <c r="C257" s="130"/>
      <c r="D257" s="130"/>
      <c r="E257" s="130"/>
      <c r="F257" s="130"/>
      <c r="G257" s="130"/>
      <c r="H257" s="130"/>
      <c r="I257" s="184"/>
      <c r="J257" s="185"/>
    </row>
    <row r="258" customFormat="false" ht="18.75" hidden="false" customHeight="false" outlineLevel="0" collapsed="false">
      <c r="A258" s="130"/>
      <c r="B258" s="130"/>
      <c r="C258" s="130"/>
      <c r="D258" s="130"/>
      <c r="E258" s="130"/>
      <c r="F258" s="130"/>
      <c r="G258" s="130"/>
      <c r="H258" s="130"/>
      <c r="I258" s="184"/>
      <c r="J258" s="185"/>
    </row>
    <row r="259" customFormat="false" ht="18.75" hidden="false" customHeight="false" outlineLevel="0" collapsed="false">
      <c r="A259" s="130"/>
      <c r="B259" s="130"/>
      <c r="C259" s="130"/>
      <c r="D259" s="130"/>
      <c r="E259" s="130"/>
      <c r="F259" s="130"/>
      <c r="G259" s="130"/>
      <c r="H259" s="130"/>
      <c r="I259" s="184"/>
      <c r="J259" s="185"/>
    </row>
    <row r="260" customFormat="false" ht="18.75" hidden="false" customHeight="false" outlineLevel="0" collapsed="false">
      <c r="A260" s="130"/>
      <c r="B260" s="130"/>
      <c r="C260" s="130"/>
      <c r="D260" s="130"/>
      <c r="E260" s="130"/>
      <c r="F260" s="130"/>
      <c r="G260" s="130"/>
      <c r="H260" s="130"/>
      <c r="I260" s="184"/>
      <c r="J260" s="185"/>
    </row>
    <row r="261" customFormat="false" ht="18.75" hidden="false" customHeight="false" outlineLevel="0" collapsed="false">
      <c r="A261" s="130"/>
      <c r="B261" s="130"/>
      <c r="C261" s="130"/>
      <c r="D261" s="130"/>
      <c r="E261" s="130"/>
      <c r="F261" s="130"/>
      <c r="G261" s="130"/>
      <c r="H261" s="130"/>
      <c r="I261" s="184"/>
      <c r="J261" s="185"/>
    </row>
    <row r="262" customFormat="false" ht="18.75" hidden="false" customHeight="false" outlineLevel="0" collapsed="false">
      <c r="A262" s="130"/>
      <c r="B262" s="130"/>
      <c r="C262" s="130"/>
      <c r="D262" s="130"/>
      <c r="E262" s="130"/>
      <c r="F262" s="130"/>
      <c r="G262" s="130"/>
      <c r="H262" s="130"/>
      <c r="I262" s="184"/>
      <c r="J262" s="185"/>
    </row>
    <row r="263" customFormat="false" ht="18.75" hidden="false" customHeight="false" outlineLevel="0" collapsed="false">
      <c r="A263" s="130"/>
      <c r="B263" s="130"/>
      <c r="C263" s="130"/>
      <c r="D263" s="130"/>
      <c r="E263" s="130"/>
      <c r="F263" s="130"/>
      <c r="G263" s="130"/>
      <c r="H263" s="130"/>
      <c r="I263" s="184"/>
      <c r="J263" s="185"/>
    </row>
    <row r="264" customFormat="false" ht="18.75" hidden="false" customHeight="false" outlineLevel="0" collapsed="false">
      <c r="A264" s="130"/>
      <c r="B264" s="130"/>
      <c r="C264" s="130"/>
      <c r="D264" s="130"/>
      <c r="E264" s="130"/>
      <c r="F264" s="130"/>
      <c r="G264" s="130"/>
      <c r="H264" s="130"/>
      <c r="I264" s="184"/>
      <c r="J264" s="185"/>
    </row>
    <row r="265" customFormat="false" ht="18.75" hidden="false" customHeight="false" outlineLevel="0" collapsed="false">
      <c r="A265" s="130"/>
      <c r="B265" s="130"/>
      <c r="C265" s="130"/>
      <c r="D265" s="130"/>
      <c r="E265" s="130"/>
      <c r="F265" s="130"/>
      <c r="G265" s="130"/>
      <c r="H265" s="130"/>
      <c r="I265" s="184"/>
      <c r="J265" s="185"/>
    </row>
    <row r="266" customFormat="false" ht="18.75" hidden="false" customHeight="false" outlineLevel="0" collapsed="false">
      <c r="A266" s="130"/>
      <c r="B266" s="130"/>
      <c r="C266" s="130"/>
      <c r="D266" s="130"/>
      <c r="E266" s="130"/>
      <c r="F266" s="130"/>
      <c r="G266" s="130"/>
      <c r="H266" s="130"/>
      <c r="I266" s="184"/>
      <c r="J266" s="185"/>
    </row>
    <row r="267" customFormat="false" ht="18.75" hidden="false" customHeight="false" outlineLevel="0" collapsed="false">
      <c r="A267" s="130"/>
      <c r="B267" s="130"/>
      <c r="C267" s="130"/>
      <c r="D267" s="130"/>
      <c r="E267" s="130"/>
      <c r="F267" s="130"/>
      <c r="G267" s="130"/>
      <c r="H267" s="130"/>
      <c r="I267" s="184"/>
      <c r="J267" s="185"/>
    </row>
    <row r="268" customFormat="false" ht="18.75" hidden="false" customHeight="false" outlineLevel="0" collapsed="false">
      <c r="A268" s="130"/>
      <c r="B268" s="130"/>
      <c r="C268" s="130"/>
      <c r="D268" s="130"/>
      <c r="E268" s="130"/>
      <c r="F268" s="130"/>
      <c r="G268" s="130"/>
      <c r="H268" s="130"/>
      <c r="I268" s="184"/>
      <c r="J268" s="185"/>
    </row>
    <row r="269" customFormat="false" ht="18.75" hidden="false" customHeight="false" outlineLevel="0" collapsed="false">
      <c r="A269" s="130"/>
      <c r="B269" s="130"/>
      <c r="C269" s="130"/>
      <c r="D269" s="130"/>
      <c r="E269" s="130"/>
      <c r="F269" s="130"/>
      <c r="G269" s="130"/>
      <c r="H269" s="130"/>
      <c r="I269" s="184"/>
      <c r="J269" s="185"/>
    </row>
    <row r="270" customFormat="false" ht="18.75" hidden="false" customHeight="false" outlineLevel="0" collapsed="false">
      <c r="A270" s="130"/>
      <c r="B270" s="130"/>
      <c r="C270" s="130"/>
      <c r="D270" s="130"/>
      <c r="E270" s="130"/>
      <c r="F270" s="130"/>
      <c r="G270" s="130"/>
      <c r="H270" s="130"/>
      <c r="I270" s="184"/>
      <c r="J270" s="185"/>
    </row>
    <row r="271" customFormat="false" ht="18.75" hidden="false" customHeight="false" outlineLevel="0" collapsed="false">
      <c r="A271" s="130"/>
      <c r="B271" s="130"/>
      <c r="C271" s="130"/>
      <c r="D271" s="130"/>
      <c r="E271" s="130"/>
      <c r="F271" s="130"/>
      <c r="G271" s="130"/>
      <c r="H271" s="130"/>
      <c r="I271" s="184"/>
      <c r="J271" s="185"/>
    </row>
    <row r="272" customFormat="false" ht="18.75" hidden="false" customHeight="false" outlineLevel="0" collapsed="false">
      <c r="A272" s="130"/>
      <c r="B272" s="130"/>
      <c r="C272" s="130"/>
      <c r="D272" s="130"/>
      <c r="E272" s="130"/>
      <c r="F272" s="130"/>
      <c r="G272" s="130"/>
      <c r="H272" s="130"/>
      <c r="I272" s="184"/>
      <c r="J272" s="185"/>
    </row>
    <row r="273" customFormat="false" ht="18.75" hidden="false" customHeight="false" outlineLevel="0" collapsed="false">
      <c r="A273" s="130"/>
      <c r="B273" s="130"/>
      <c r="C273" s="130"/>
      <c r="D273" s="130"/>
      <c r="E273" s="130"/>
      <c r="F273" s="130"/>
      <c r="G273" s="130"/>
      <c r="H273" s="130"/>
      <c r="I273" s="184"/>
      <c r="J273" s="185"/>
    </row>
    <row r="274" customFormat="false" ht="18.75" hidden="false" customHeight="false" outlineLevel="0" collapsed="false">
      <c r="A274" s="130"/>
      <c r="B274" s="130"/>
      <c r="C274" s="130"/>
      <c r="D274" s="130"/>
      <c r="E274" s="130"/>
      <c r="F274" s="130"/>
      <c r="G274" s="130"/>
      <c r="H274" s="130"/>
      <c r="I274" s="184"/>
      <c r="J274" s="185"/>
    </row>
    <row r="275" customFormat="false" ht="18.75" hidden="false" customHeight="false" outlineLevel="0" collapsed="false">
      <c r="A275" s="130"/>
      <c r="B275" s="130"/>
      <c r="C275" s="130"/>
      <c r="D275" s="130"/>
      <c r="E275" s="130"/>
      <c r="F275" s="130"/>
      <c r="G275" s="130"/>
      <c r="H275" s="130"/>
      <c r="I275" s="184"/>
      <c r="J275" s="185"/>
    </row>
    <row r="276" customFormat="false" ht="18.75" hidden="false" customHeight="false" outlineLevel="0" collapsed="false">
      <c r="A276" s="130"/>
      <c r="B276" s="130"/>
      <c r="C276" s="130"/>
      <c r="D276" s="130"/>
      <c r="E276" s="130"/>
      <c r="F276" s="130"/>
      <c r="G276" s="130"/>
      <c r="H276" s="130"/>
      <c r="I276" s="184"/>
      <c r="J276" s="185"/>
    </row>
    <row r="277" customFormat="false" ht="18.75" hidden="false" customHeight="false" outlineLevel="0" collapsed="false">
      <c r="A277" s="130"/>
      <c r="B277" s="130"/>
      <c r="C277" s="130"/>
      <c r="D277" s="130"/>
      <c r="E277" s="130"/>
      <c r="F277" s="130"/>
      <c r="G277" s="130"/>
      <c r="H277" s="130"/>
      <c r="I277" s="184"/>
      <c r="J277" s="185"/>
    </row>
    <row r="278" customFormat="false" ht="18.75" hidden="false" customHeight="false" outlineLevel="0" collapsed="false">
      <c r="A278" s="130"/>
      <c r="B278" s="130"/>
      <c r="C278" s="130"/>
      <c r="D278" s="130"/>
      <c r="E278" s="130"/>
      <c r="F278" s="130"/>
      <c r="G278" s="130"/>
      <c r="H278" s="130"/>
      <c r="I278" s="184"/>
      <c r="J278" s="185"/>
    </row>
    <row r="279" customFormat="false" ht="18.75" hidden="false" customHeight="false" outlineLevel="0" collapsed="false">
      <c r="A279" s="130"/>
      <c r="B279" s="130"/>
      <c r="C279" s="130"/>
      <c r="D279" s="130"/>
      <c r="E279" s="130"/>
      <c r="F279" s="130"/>
      <c r="G279" s="130"/>
      <c r="H279" s="130"/>
      <c r="I279" s="184"/>
      <c r="J279" s="185"/>
    </row>
    <row r="280" customFormat="false" ht="18.75" hidden="false" customHeight="false" outlineLevel="0" collapsed="false">
      <c r="A280" s="130"/>
      <c r="B280" s="130"/>
      <c r="C280" s="130"/>
      <c r="D280" s="130"/>
      <c r="E280" s="130"/>
      <c r="F280" s="130"/>
      <c r="G280" s="130"/>
      <c r="H280" s="130"/>
      <c r="I280" s="184"/>
      <c r="J280" s="185"/>
    </row>
    <row r="281" customFormat="false" ht="18.75" hidden="false" customHeight="false" outlineLevel="0" collapsed="false">
      <c r="A281" s="130"/>
      <c r="B281" s="130"/>
      <c r="C281" s="130"/>
      <c r="D281" s="130"/>
      <c r="E281" s="130"/>
      <c r="F281" s="130"/>
      <c r="G281" s="130"/>
      <c r="H281" s="130"/>
      <c r="I281" s="184"/>
      <c r="J281" s="185"/>
    </row>
    <row r="282" customFormat="false" ht="18.75" hidden="false" customHeight="false" outlineLevel="0" collapsed="false">
      <c r="A282" s="130"/>
      <c r="B282" s="130"/>
      <c r="C282" s="130"/>
      <c r="D282" s="130"/>
      <c r="E282" s="130"/>
      <c r="F282" s="130"/>
      <c r="G282" s="130"/>
      <c r="H282" s="130"/>
      <c r="I282" s="184"/>
      <c r="J282" s="185"/>
    </row>
    <row r="283" customFormat="false" ht="18.75" hidden="false" customHeight="false" outlineLevel="0" collapsed="false">
      <c r="A283" s="130"/>
      <c r="B283" s="130"/>
      <c r="C283" s="130"/>
      <c r="D283" s="130"/>
      <c r="E283" s="130"/>
      <c r="F283" s="130"/>
      <c r="G283" s="130"/>
      <c r="H283" s="130"/>
      <c r="I283" s="184"/>
      <c r="J283" s="185"/>
    </row>
    <row r="284" customFormat="false" ht="18.75" hidden="false" customHeight="false" outlineLevel="0" collapsed="false">
      <c r="A284" s="130"/>
      <c r="B284" s="130"/>
      <c r="C284" s="130"/>
      <c r="D284" s="130"/>
      <c r="E284" s="130"/>
      <c r="F284" s="130"/>
      <c r="G284" s="130"/>
      <c r="H284" s="130"/>
      <c r="I284" s="184"/>
      <c r="J284" s="185"/>
    </row>
    <row r="285" customFormat="false" ht="18.75" hidden="false" customHeight="false" outlineLevel="0" collapsed="false">
      <c r="A285" s="130"/>
      <c r="B285" s="130"/>
      <c r="C285" s="130"/>
      <c r="D285" s="130"/>
      <c r="E285" s="130"/>
      <c r="F285" s="130"/>
      <c r="G285" s="130"/>
      <c r="H285" s="130"/>
      <c r="I285" s="184"/>
      <c r="J285" s="185"/>
    </row>
    <row r="286" customFormat="false" ht="18.75" hidden="false" customHeight="false" outlineLevel="0" collapsed="false">
      <c r="A286" s="130"/>
      <c r="B286" s="130"/>
      <c r="C286" s="130"/>
      <c r="D286" s="130"/>
      <c r="E286" s="130"/>
      <c r="F286" s="130"/>
      <c r="G286" s="130"/>
      <c r="H286" s="130"/>
      <c r="I286" s="184"/>
      <c r="J286" s="185"/>
    </row>
    <row r="287" customFormat="false" ht="18.75" hidden="false" customHeight="false" outlineLevel="0" collapsed="false">
      <c r="A287" s="130"/>
      <c r="B287" s="130"/>
      <c r="C287" s="130"/>
      <c r="D287" s="130"/>
      <c r="E287" s="130"/>
      <c r="F287" s="130"/>
      <c r="G287" s="130"/>
      <c r="H287" s="130"/>
      <c r="I287" s="184"/>
      <c r="J287" s="185"/>
    </row>
    <row r="288" customFormat="false" ht="18.75" hidden="false" customHeight="false" outlineLevel="0" collapsed="false">
      <c r="A288" s="130"/>
      <c r="B288" s="130"/>
      <c r="C288" s="130"/>
      <c r="D288" s="130"/>
      <c r="E288" s="130"/>
      <c r="F288" s="130"/>
      <c r="G288" s="130"/>
      <c r="H288" s="130"/>
      <c r="I288" s="184"/>
      <c r="J288" s="185"/>
    </row>
    <row r="289" customFormat="false" ht="18.75" hidden="false" customHeight="false" outlineLevel="0" collapsed="false">
      <c r="A289" s="130"/>
      <c r="B289" s="130"/>
      <c r="C289" s="130"/>
      <c r="D289" s="130"/>
      <c r="E289" s="130"/>
      <c r="F289" s="130"/>
      <c r="G289" s="130"/>
      <c r="H289" s="130"/>
      <c r="I289" s="184"/>
      <c r="J289" s="185"/>
    </row>
    <row r="290" customFormat="false" ht="18.75" hidden="false" customHeight="false" outlineLevel="0" collapsed="false">
      <c r="A290" s="130"/>
      <c r="B290" s="130"/>
      <c r="C290" s="130"/>
      <c r="D290" s="130"/>
      <c r="E290" s="130"/>
      <c r="F290" s="130"/>
      <c r="G290" s="130"/>
      <c r="H290" s="130"/>
      <c r="I290" s="184"/>
      <c r="J290" s="185"/>
    </row>
    <row r="291" customFormat="false" ht="18.75" hidden="false" customHeight="false" outlineLevel="0" collapsed="false">
      <c r="A291" s="130"/>
      <c r="B291" s="130"/>
      <c r="C291" s="130"/>
      <c r="D291" s="130"/>
      <c r="E291" s="130"/>
      <c r="F291" s="130"/>
      <c r="G291" s="130"/>
      <c r="H291" s="130"/>
      <c r="I291" s="184"/>
      <c r="J291" s="185"/>
    </row>
    <row r="292" customFormat="false" ht="18.75" hidden="false" customHeight="false" outlineLevel="0" collapsed="false">
      <c r="A292" s="130"/>
      <c r="B292" s="130"/>
      <c r="C292" s="130"/>
      <c r="D292" s="130"/>
      <c r="E292" s="130"/>
      <c r="F292" s="130"/>
      <c r="G292" s="130"/>
      <c r="H292" s="130"/>
      <c r="I292" s="184"/>
      <c r="J292" s="185"/>
    </row>
    <row r="293" customFormat="false" ht="18.75" hidden="false" customHeight="false" outlineLevel="0" collapsed="false">
      <c r="A293" s="130"/>
      <c r="B293" s="130"/>
      <c r="C293" s="130"/>
      <c r="D293" s="130"/>
      <c r="E293" s="130"/>
      <c r="F293" s="130"/>
      <c r="G293" s="130"/>
      <c r="H293" s="130"/>
      <c r="I293" s="184"/>
      <c r="J293" s="185"/>
    </row>
    <row r="294" customFormat="false" ht="18.75" hidden="false" customHeight="false" outlineLevel="0" collapsed="false">
      <c r="A294" s="130"/>
      <c r="B294" s="130"/>
      <c r="C294" s="130"/>
      <c r="D294" s="130"/>
      <c r="E294" s="130"/>
      <c r="F294" s="130"/>
      <c r="G294" s="130"/>
      <c r="H294" s="130"/>
      <c r="I294" s="184"/>
      <c r="J294" s="185"/>
    </row>
    <row r="295" customFormat="false" ht="18.75" hidden="false" customHeight="false" outlineLevel="0" collapsed="false">
      <c r="A295" s="130"/>
      <c r="B295" s="130"/>
      <c r="C295" s="130"/>
      <c r="D295" s="130"/>
      <c r="E295" s="130"/>
      <c r="F295" s="130"/>
      <c r="G295" s="130"/>
      <c r="H295" s="130"/>
      <c r="I295" s="184"/>
      <c r="J295" s="185"/>
    </row>
    <row r="296" customFormat="false" ht="18.75" hidden="false" customHeight="false" outlineLevel="0" collapsed="false">
      <c r="A296" s="130"/>
      <c r="B296" s="130"/>
      <c r="C296" s="130"/>
      <c r="D296" s="130"/>
      <c r="E296" s="130"/>
      <c r="F296" s="130"/>
      <c r="G296" s="130"/>
      <c r="H296" s="130"/>
      <c r="I296" s="184"/>
      <c r="J296" s="185"/>
    </row>
    <row r="297" customFormat="false" ht="18.75" hidden="false" customHeight="false" outlineLevel="0" collapsed="false">
      <c r="A297" s="130"/>
      <c r="B297" s="130"/>
      <c r="C297" s="130"/>
      <c r="D297" s="130"/>
      <c r="E297" s="130"/>
      <c r="F297" s="130"/>
      <c r="G297" s="130"/>
      <c r="H297" s="130"/>
      <c r="I297" s="184"/>
      <c r="J297" s="185"/>
    </row>
    <row r="298" customFormat="false" ht="18.75" hidden="false" customHeight="false" outlineLevel="0" collapsed="false">
      <c r="A298" s="130"/>
      <c r="B298" s="130"/>
      <c r="C298" s="130"/>
      <c r="D298" s="130"/>
      <c r="E298" s="130"/>
      <c r="F298" s="130"/>
      <c r="G298" s="130"/>
      <c r="H298" s="130"/>
      <c r="I298" s="184"/>
      <c r="J298" s="185"/>
    </row>
    <row r="299" customFormat="false" ht="18.75" hidden="false" customHeight="false" outlineLevel="0" collapsed="false">
      <c r="A299" s="130"/>
      <c r="B299" s="130"/>
      <c r="C299" s="130"/>
      <c r="D299" s="130"/>
      <c r="E299" s="130"/>
      <c r="F299" s="130"/>
      <c r="G299" s="130"/>
      <c r="H299" s="130"/>
      <c r="I299" s="184"/>
      <c r="J299" s="185"/>
    </row>
    <row r="300" customFormat="false" ht="18.75" hidden="false" customHeight="false" outlineLevel="0" collapsed="false">
      <c r="A300" s="130"/>
      <c r="B300" s="130"/>
      <c r="C300" s="130"/>
      <c r="D300" s="130"/>
      <c r="E300" s="130"/>
      <c r="F300" s="130"/>
      <c r="G300" s="130"/>
      <c r="H300" s="130"/>
      <c r="I300" s="184"/>
      <c r="J300" s="185"/>
    </row>
    <row r="301" customFormat="false" ht="18.75" hidden="false" customHeight="false" outlineLevel="0" collapsed="false">
      <c r="A301" s="130"/>
      <c r="B301" s="130"/>
      <c r="C301" s="130"/>
      <c r="D301" s="130"/>
      <c r="E301" s="130"/>
      <c r="F301" s="130"/>
      <c r="G301" s="130"/>
      <c r="H301" s="130"/>
      <c r="I301" s="184"/>
      <c r="J301" s="185"/>
    </row>
    <row r="302" customFormat="false" ht="18.75" hidden="false" customHeight="false" outlineLevel="0" collapsed="false">
      <c r="A302" s="130"/>
      <c r="B302" s="130"/>
      <c r="C302" s="130"/>
      <c r="D302" s="130"/>
      <c r="E302" s="130"/>
      <c r="F302" s="130"/>
      <c r="G302" s="130"/>
      <c r="H302" s="130"/>
      <c r="I302" s="184"/>
      <c r="J302" s="185"/>
    </row>
    <row r="303" customFormat="false" ht="18.75" hidden="false" customHeight="false" outlineLevel="0" collapsed="false">
      <c r="A303" s="130"/>
      <c r="B303" s="130"/>
      <c r="C303" s="130"/>
      <c r="D303" s="130"/>
      <c r="E303" s="130"/>
      <c r="F303" s="130"/>
      <c r="G303" s="130"/>
      <c r="H303" s="130"/>
      <c r="I303" s="184"/>
      <c r="J303" s="185"/>
    </row>
    <row r="304" customFormat="false" ht="18.75" hidden="false" customHeight="false" outlineLevel="0" collapsed="false">
      <c r="A304" s="130"/>
      <c r="B304" s="130"/>
      <c r="C304" s="130"/>
      <c r="D304" s="130"/>
      <c r="E304" s="130"/>
      <c r="F304" s="130"/>
      <c r="G304" s="130"/>
      <c r="H304" s="130"/>
      <c r="I304" s="184"/>
      <c r="J304" s="185"/>
    </row>
    <row r="305" customFormat="false" ht="18.75" hidden="false" customHeight="false" outlineLevel="0" collapsed="false">
      <c r="A305" s="130"/>
      <c r="B305" s="130"/>
      <c r="C305" s="130"/>
      <c r="D305" s="130"/>
      <c r="E305" s="130"/>
      <c r="F305" s="130"/>
      <c r="G305" s="130"/>
      <c r="H305" s="130"/>
      <c r="I305" s="184"/>
      <c r="J305" s="185"/>
    </row>
    <row r="306" customFormat="false" ht="18.75" hidden="false" customHeight="false" outlineLevel="0" collapsed="false">
      <c r="A306" s="130"/>
      <c r="B306" s="130"/>
      <c r="C306" s="130"/>
      <c r="D306" s="130"/>
      <c r="E306" s="130"/>
      <c r="F306" s="130"/>
      <c r="G306" s="130"/>
      <c r="H306" s="130"/>
      <c r="I306" s="184"/>
      <c r="J306" s="185"/>
    </row>
    <row r="307" customFormat="false" ht="18.75" hidden="false" customHeight="false" outlineLevel="0" collapsed="false">
      <c r="A307" s="130"/>
      <c r="B307" s="130"/>
      <c r="C307" s="130"/>
      <c r="D307" s="130"/>
      <c r="E307" s="130"/>
      <c r="F307" s="130"/>
      <c r="G307" s="130"/>
      <c r="H307" s="130"/>
      <c r="I307" s="184"/>
      <c r="J307" s="185"/>
    </row>
    <row r="308" customFormat="false" ht="18.75" hidden="false" customHeight="false" outlineLevel="0" collapsed="false">
      <c r="A308" s="130"/>
      <c r="B308" s="130"/>
      <c r="C308" s="130"/>
      <c r="D308" s="130"/>
      <c r="E308" s="130"/>
      <c r="F308" s="130"/>
      <c r="G308" s="130"/>
      <c r="H308" s="130"/>
      <c r="I308" s="184"/>
      <c r="J308" s="185"/>
    </row>
    <row r="309" customFormat="false" ht="18.75" hidden="false" customHeight="false" outlineLevel="0" collapsed="false">
      <c r="A309" s="130"/>
      <c r="B309" s="130"/>
      <c r="C309" s="130"/>
      <c r="D309" s="130"/>
      <c r="E309" s="130"/>
      <c r="F309" s="130"/>
      <c r="G309" s="130"/>
      <c r="H309" s="130"/>
      <c r="I309" s="184"/>
      <c r="J309" s="185"/>
    </row>
    <row r="310" customFormat="false" ht="18.75" hidden="false" customHeight="false" outlineLevel="0" collapsed="false">
      <c r="A310" s="130"/>
      <c r="B310" s="130"/>
      <c r="C310" s="130"/>
      <c r="D310" s="130"/>
      <c r="E310" s="130"/>
      <c r="F310" s="130"/>
      <c r="G310" s="130"/>
      <c r="H310" s="130"/>
      <c r="I310" s="184"/>
      <c r="J310" s="185"/>
    </row>
    <row r="311" customFormat="false" ht="18.75" hidden="false" customHeight="false" outlineLevel="0" collapsed="false">
      <c r="A311" s="130"/>
      <c r="B311" s="130"/>
      <c r="C311" s="130"/>
      <c r="D311" s="130"/>
      <c r="E311" s="130"/>
      <c r="F311" s="130"/>
      <c r="G311" s="130"/>
      <c r="H311" s="130"/>
      <c r="I311" s="184"/>
      <c r="J311" s="185"/>
    </row>
    <row r="312" customFormat="false" ht="18.75" hidden="false" customHeight="false" outlineLevel="0" collapsed="false">
      <c r="A312" s="130"/>
      <c r="B312" s="130"/>
      <c r="C312" s="130"/>
      <c r="D312" s="130"/>
      <c r="E312" s="130"/>
      <c r="F312" s="130"/>
      <c r="G312" s="130"/>
      <c r="H312" s="130"/>
      <c r="I312" s="184"/>
      <c r="J312" s="185"/>
    </row>
    <row r="313" customFormat="false" ht="18.75" hidden="false" customHeight="false" outlineLevel="0" collapsed="false">
      <c r="A313" s="130"/>
      <c r="B313" s="130"/>
      <c r="C313" s="130"/>
      <c r="D313" s="130"/>
      <c r="E313" s="130"/>
      <c r="F313" s="130"/>
      <c r="G313" s="130"/>
      <c r="H313" s="130"/>
      <c r="I313" s="184"/>
      <c r="J313" s="185"/>
    </row>
    <row r="314" customFormat="false" ht="18.75" hidden="false" customHeight="false" outlineLevel="0" collapsed="false">
      <c r="A314" s="130"/>
      <c r="B314" s="130"/>
      <c r="C314" s="130"/>
      <c r="D314" s="130"/>
      <c r="E314" s="130"/>
      <c r="F314" s="130"/>
      <c r="G314" s="130"/>
      <c r="H314" s="130"/>
      <c r="I314" s="184"/>
      <c r="J314" s="185"/>
    </row>
    <row r="315" customFormat="false" ht="18.75" hidden="false" customHeight="false" outlineLevel="0" collapsed="false">
      <c r="A315" s="130"/>
      <c r="B315" s="130"/>
      <c r="C315" s="130"/>
      <c r="D315" s="130"/>
      <c r="E315" s="130"/>
      <c r="F315" s="130"/>
      <c r="G315" s="130"/>
      <c r="H315" s="130"/>
      <c r="I315" s="184"/>
      <c r="J315" s="185"/>
    </row>
    <row r="316" customFormat="false" ht="18.75" hidden="false" customHeight="false" outlineLevel="0" collapsed="false">
      <c r="A316" s="130"/>
      <c r="B316" s="130"/>
      <c r="C316" s="130"/>
      <c r="D316" s="130"/>
      <c r="E316" s="130"/>
      <c r="F316" s="130"/>
      <c r="G316" s="130"/>
      <c r="H316" s="130"/>
      <c r="I316" s="184"/>
      <c r="J316" s="185"/>
    </row>
    <row r="317" customFormat="false" ht="18.75" hidden="false" customHeight="false" outlineLevel="0" collapsed="false">
      <c r="A317" s="130"/>
      <c r="B317" s="130"/>
      <c r="C317" s="130"/>
      <c r="D317" s="130"/>
      <c r="E317" s="130"/>
      <c r="F317" s="130"/>
      <c r="G317" s="130"/>
      <c r="H317" s="130"/>
      <c r="I317" s="184"/>
      <c r="J317" s="185"/>
    </row>
    <row r="318" customFormat="false" ht="18.75" hidden="false" customHeight="false" outlineLevel="0" collapsed="false">
      <c r="A318" s="130"/>
      <c r="B318" s="130"/>
      <c r="C318" s="130"/>
      <c r="D318" s="130"/>
      <c r="E318" s="130"/>
      <c r="F318" s="130"/>
      <c r="G318" s="130"/>
      <c r="H318" s="130"/>
      <c r="I318" s="184"/>
      <c r="J318" s="185"/>
    </row>
    <row r="319" customFormat="false" ht="18.75" hidden="false" customHeight="false" outlineLevel="0" collapsed="false">
      <c r="A319" s="130"/>
      <c r="B319" s="130"/>
      <c r="C319" s="130"/>
      <c r="D319" s="130"/>
      <c r="E319" s="130"/>
      <c r="F319" s="130"/>
      <c r="G319" s="130"/>
      <c r="H319" s="130"/>
      <c r="I319" s="184"/>
      <c r="J319" s="185"/>
    </row>
    <row r="320" customFormat="false" ht="18.75" hidden="false" customHeight="false" outlineLevel="0" collapsed="false">
      <c r="A320" s="130"/>
      <c r="B320" s="130"/>
      <c r="C320" s="130"/>
      <c r="D320" s="130"/>
      <c r="E320" s="130"/>
      <c r="F320" s="130"/>
      <c r="G320" s="130"/>
      <c r="H320" s="130"/>
      <c r="I320" s="184"/>
      <c r="J320" s="185"/>
    </row>
    <row r="321" customFormat="false" ht="18.75" hidden="false" customHeight="false" outlineLevel="0" collapsed="false">
      <c r="A321" s="130"/>
      <c r="B321" s="130"/>
      <c r="C321" s="130"/>
      <c r="D321" s="130"/>
      <c r="E321" s="130"/>
      <c r="F321" s="130"/>
      <c r="G321" s="130"/>
      <c r="H321" s="130"/>
      <c r="I321" s="184"/>
      <c r="J321" s="185"/>
    </row>
    <row r="322" customFormat="false" ht="18.75" hidden="false" customHeight="false" outlineLevel="0" collapsed="false">
      <c r="A322" s="130"/>
      <c r="B322" s="130"/>
      <c r="C322" s="130"/>
      <c r="D322" s="130"/>
      <c r="E322" s="130"/>
      <c r="F322" s="130"/>
      <c r="G322" s="130"/>
      <c r="H322" s="130"/>
      <c r="I322" s="184"/>
      <c r="J322" s="185"/>
    </row>
    <row r="323" customFormat="false" ht="18.75" hidden="false" customHeight="false" outlineLevel="0" collapsed="false">
      <c r="A323" s="130"/>
      <c r="B323" s="130"/>
      <c r="C323" s="130"/>
      <c r="D323" s="130"/>
      <c r="E323" s="130"/>
      <c r="F323" s="130"/>
      <c r="G323" s="130"/>
      <c r="H323" s="130"/>
      <c r="I323" s="184"/>
      <c r="J323" s="185"/>
    </row>
    <row r="324" customFormat="false" ht="18.75" hidden="false" customHeight="false" outlineLevel="0" collapsed="false">
      <c r="A324" s="130"/>
      <c r="B324" s="130"/>
      <c r="C324" s="130"/>
      <c r="D324" s="130"/>
      <c r="E324" s="130"/>
      <c r="F324" s="130"/>
      <c r="G324" s="130"/>
      <c r="H324" s="130"/>
      <c r="I324" s="184"/>
      <c r="J324" s="185"/>
    </row>
    <row r="325" customFormat="false" ht="18.75" hidden="false" customHeight="false" outlineLevel="0" collapsed="false">
      <c r="A325" s="130"/>
      <c r="B325" s="130"/>
      <c r="C325" s="130"/>
      <c r="D325" s="130"/>
      <c r="E325" s="130"/>
      <c r="F325" s="130"/>
      <c r="G325" s="130"/>
      <c r="H325" s="130"/>
      <c r="I325" s="184"/>
      <c r="J325" s="185"/>
    </row>
    <row r="326" customFormat="false" ht="18.75" hidden="false" customHeight="false" outlineLevel="0" collapsed="false">
      <c r="A326" s="130"/>
      <c r="B326" s="130"/>
      <c r="C326" s="130"/>
      <c r="D326" s="130"/>
      <c r="E326" s="130"/>
      <c r="F326" s="130"/>
      <c r="G326" s="130"/>
      <c r="H326" s="130"/>
      <c r="I326" s="184"/>
      <c r="J326" s="185"/>
    </row>
    <row r="327" customFormat="false" ht="18.75" hidden="false" customHeight="false" outlineLevel="0" collapsed="false">
      <c r="A327" s="130"/>
      <c r="B327" s="130"/>
      <c r="C327" s="130"/>
      <c r="D327" s="130"/>
      <c r="E327" s="130"/>
      <c r="F327" s="130"/>
      <c r="G327" s="130"/>
      <c r="H327" s="130"/>
      <c r="I327" s="184"/>
      <c r="J327" s="185"/>
    </row>
  </sheetData>
  <autoFilter ref="K10:K238">
    <filterColumn colId="0">
      <customFilters and="true">
        <customFilter operator="**none**" val=""/>
      </customFilters>
    </filterColumn>
  </autoFilter>
  <mergeCells count="9">
    <mergeCell ref="H1:I1"/>
    <mergeCell ref="A5:J5"/>
    <mergeCell ref="A6:J6"/>
    <mergeCell ref="A7:J7"/>
    <mergeCell ref="A8:J8"/>
    <mergeCell ref="A9:C9"/>
    <mergeCell ref="D9:F9"/>
    <mergeCell ref="A10:C10"/>
    <mergeCell ref="A238:D238"/>
  </mergeCells>
  <printOptions headings="false" gridLines="false" gridLinesSet="true" horizontalCentered="false" verticalCentered="false"/>
  <pageMargins left="0.827083333333333" right="0.275694444444444" top="0.367361111111111" bottom="1.33888888888889" header="0.315277777777778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true" differentOddEven="false">
    <oddHeader>&amp;C&amp;P</oddHeader>
    <oddFooter/>
    <firstHeader/>
    <firstFooter/>
  </headerFooter>
  <rowBreaks count="1" manualBreakCount="1">
    <brk id="204" man="true" max="16383" min="0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LibreOffice/24.8.4.2$Windows_X86_64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uk-UA</dc:language>
  <cp:lastModifiedBy/>
  <cp:lastPrinted>2022-11-30T08:08:18Z</cp:lastPrinted>
  <dcterms:modified xsi:type="dcterms:W3CDTF">2025-01-13T15:36:47Z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