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Аркуш1!$A$1:$M$207</definedName>
    <definedName function="false" hidden="false" localSheetId="0" name="Excel_BuiltIn_Print_Area" vbProcedure="false">Аркуш1!$A$1:$N$208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<sst xmlns="http://schemas.openxmlformats.org/spreadsheetml/2006/main" count="274" uniqueCount="174">
  <si>
    <t xml:space="preserve">Обсяг та структура енергоресурсів, спожитих будівлями за січень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</si>
  <si>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</si>
  <si>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</si>
  <si>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</si>
  <si>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</si>
  <si>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</si>
  <si>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</si>
  <si>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</si>
  <si>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</si>
  <si>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</si>
  <si>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</si>
  <si>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</si>
  <si>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</si>
  <si>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</si>
  <si>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</si>
  <si>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</si>
  <si>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</si>
  <si>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</si>
  <si>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</si>
  <si>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12</t>
  </si>
  <si>
    <t xml:space="preserve">ЗДО № 50 (Рокині)</t>
  </si>
  <si>
    <t xml:space="preserve">ЗДО № 44 (Омеляник)</t>
  </si>
  <si>
    <t xml:space="preserve">ЗДО № 46 (Забороль)</t>
  </si>
  <si>
    <t xml:space="preserve">ЗДО № 18</t>
  </si>
  <si>
    <t xml:space="preserve">ЗДО № 08</t>
  </si>
  <si>
    <t xml:space="preserve">ЗДО № 20</t>
  </si>
  <si>
    <t xml:space="preserve">ЗДО № 36</t>
  </si>
  <si>
    <t xml:space="preserve">ЗДО № 07</t>
  </si>
  <si>
    <t xml:space="preserve">ЗДО № 23</t>
  </si>
  <si>
    <t xml:space="preserve">ЗДО № 41</t>
  </si>
  <si>
    <t xml:space="preserve">ЗДО № 30</t>
  </si>
  <si>
    <t xml:space="preserve">ЗДО № 31</t>
  </si>
  <si>
    <t xml:space="preserve">ЗДО № 37</t>
  </si>
  <si>
    <t xml:space="preserve">ЗДО № 04</t>
  </si>
  <si>
    <t xml:space="preserve">ЗДО № 34</t>
  </si>
  <si>
    <t xml:space="preserve">ЗДО № 22</t>
  </si>
  <si>
    <t xml:space="preserve">ЗДО № 21</t>
  </si>
  <si>
    <t xml:space="preserve">ЗДО № 17</t>
  </si>
  <si>
    <t xml:space="preserve">ЗДО № 01</t>
  </si>
  <si>
    <t xml:space="preserve">ЗДО № 09</t>
  </si>
  <si>
    <t xml:space="preserve">ЗДО № 32</t>
  </si>
  <si>
    <t xml:space="preserve">ЗДО № 11</t>
  </si>
  <si>
    <t xml:space="preserve">ЗДО № 28</t>
  </si>
  <si>
    <t xml:space="preserve">ЗДО № 29</t>
  </si>
  <si>
    <t xml:space="preserve">ЗДО № 35</t>
  </si>
  <si>
    <t xml:space="preserve">ЗДО № 39</t>
  </si>
  <si>
    <t xml:space="preserve">ЗДО № 33</t>
  </si>
  <si>
    <t xml:space="preserve">ЗДО № 24</t>
  </si>
  <si>
    <t xml:space="preserve">ЗДО № 06</t>
  </si>
  <si>
    <t xml:space="preserve">ЗДО № 48 (Тарасове)</t>
  </si>
  <si>
    <t xml:space="preserve">ЗДО № 49 (Княгининок)</t>
  </si>
  <si>
    <t xml:space="preserve">ЗДО № 16</t>
  </si>
  <si>
    <t xml:space="preserve">ЗДО № 25</t>
  </si>
  <si>
    <t xml:space="preserve">ЗДО № 27</t>
  </si>
  <si>
    <t xml:space="preserve">ЗДО № 38</t>
  </si>
  <si>
    <t xml:space="preserve">ЗДО № 02</t>
  </si>
  <si>
    <t xml:space="preserve">ЗДО № 19</t>
  </si>
  <si>
    <t xml:space="preserve">ЗДО № 14</t>
  </si>
  <si>
    <t xml:space="preserve">ЗДО № 13</t>
  </si>
  <si>
    <t xml:space="preserve">ЗДО № 03</t>
  </si>
  <si>
    <t xml:space="preserve">ЗДО № 47 (Одеради)</t>
  </si>
  <si>
    <t xml:space="preserve">ЗДО № 40</t>
  </si>
  <si>
    <t xml:space="preserve">ЗДО № 42 (Дачне)</t>
  </si>
  <si>
    <t xml:space="preserve">ЗДО № 05</t>
  </si>
  <si>
    <t xml:space="preserve">ЗДО № 45 (Жидичин)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</si>
  <si>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</si>
  <si>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</si>
  <si>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</si>
  <si>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</si>
  <si>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</si>
  <si>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ЗЗСО № 37 (Одеради)</t>
  </si>
  <si>
    <t xml:space="preserve">Централізована бухгалтерія</t>
  </si>
  <si>
    <t xml:space="preserve">ЗЗСО № 28 </t>
  </si>
  <si>
    <t xml:space="preserve">МРЦ</t>
  </si>
  <si>
    <t xml:space="preserve">Будинок вчителя</t>
  </si>
  <si>
    <t xml:space="preserve">ЗЗСО № 38 (Рокині)</t>
  </si>
  <si>
    <t xml:space="preserve">ЗЗСО № 18</t>
  </si>
  <si>
    <t xml:space="preserve">ЗЗСО № 21</t>
  </si>
  <si>
    <t xml:space="preserve">ЗЗСО № 07</t>
  </si>
  <si>
    <t xml:space="preserve">НРЦ</t>
  </si>
  <si>
    <t xml:space="preserve">ЗЗСО № 14</t>
  </si>
  <si>
    <t xml:space="preserve">ЗЗСО № 05</t>
  </si>
  <si>
    <t xml:space="preserve">ЗЗСО № 19</t>
  </si>
  <si>
    <t xml:space="preserve">ЗЗСО № 30 (Боголюби)</t>
  </si>
  <si>
    <t xml:space="preserve">ЗЗСО № 03</t>
  </si>
  <si>
    <t xml:space="preserve">ЗЗСО № 31 (Жидичин)</t>
  </si>
  <si>
    <t xml:space="preserve">ПУМ</t>
  </si>
  <si>
    <t xml:space="preserve">ЗЗСО № 02</t>
  </si>
  <si>
    <t xml:space="preserve">ЗЗСО № 04</t>
  </si>
  <si>
    <t xml:space="preserve">ЗЗСО № 15</t>
  </si>
  <si>
    <t xml:space="preserve">ЗЗСО № 01</t>
  </si>
  <si>
    <t xml:space="preserve">ЗЗСО № 17</t>
  </si>
  <si>
    <t xml:space="preserve">ЗЗСО № 39 (Шепель)</t>
  </si>
  <si>
    <t xml:space="preserve">ЗЗСО № 09</t>
  </si>
  <si>
    <t xml:space="preserve">ЗЗСО № 12</t>
  </si>
  <si>
    <t xml:space="preserve">ЗЗСО № 10</t>
  </si>
  <si>
    <t xml:space="preserve">ЗЗСО № 32 (Забороль)</t>
  </si>
  <si>
    <t xml:space="preserve">ЗЗСО № 13</t>
  </si>
  <si>
    <t xml:space="preserve">ЗЗСО № 20</t>
  </si>
  <si>
    <t xml:space="preserve">ЗЗСО № 22</t>
  </si>
  <si>
    <t xml:space="preserve">ЗЗСО № 11</t>
  </si>
  <si>
    <t xml:space="preserve">ЗЗСО № 23</t>
  </si>
  <si>
    <t xml:space="preserve">ЗЗСО № 34 (Княгининок)</t>
  </si>
  <si>
    <t xml:space="preserve">ЗЗСО № 08</t>
  </si>
  <si>
    <t xml:space="preserve">ЗЗСО № 27</t>
  </si>
  <si>
    <t xml:space="preserve">ЗЗСО № 25</t>
  </si>
  <si>
    <t xml:space="preserve">ЗЗСО № 16</t>
  </si>
  <si>
    <t xml:space="preserve">ЗЗСО № 26</t>
  </si>
  <si>
    <t xml:space="preserve">ЗЗСО № 24</t>
  </si>
  <si>
    <t xml:space="preserve">ДЮСШ № 2 </t>
  </si>
  <si>
    <t xml:space="preserve">ЗЗСО № 35 (Клепачів)</t>
  </si>
  <si>
    <t xml:space="preserve">Адмінприміщення ДО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</si>
  <si>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</si>
  <si>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</si>
  <si>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</si>
  <si>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Департамент державної реєстрації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</si>
  <si>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</si>
  <si>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</si>
  <si>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</si>
  <si>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Департамент ЖКГ</t>
  </si>
  <si>
    <t xml:space="preserve">Терцентр соціального обслуговування</t>
  </si>
  <si>
    <t xml:space="preserve">Княгининівська сільська рада</t>
  </si>
  <si>
    <t xml:space="preserve">ЛМР, Б. Хмельницького, 17</t>
  </si>
  <si>
    <t xml:space="preserve">Жидичинська сільська рада</t>
  </si>
  <si>
    <t xml:space="preserve">Заборольська сільська рада</t>
  </si>
  <si>
    <t xml:space="preserve">ЛМР,                          Б. Хмельницького, 19</t>
  </si>
  <si>
    <t xml:space="preserve">ЦНАП</t>
  </si>
  <si>
    <t xml:space="preserve">Департамент соціальної політики ЛМР,           пр-т. Волі 4а,           вул. Бенделіані 7</t>
  </si>
  <si>
    <t xml:space="preserve">РАГС,                        пр-т. Соборності, 18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</si>
  <si>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</si>
  <si>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</si>
  <si>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</si>
  <si>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</si>
  <si>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</si>
  <si>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</si>
  <si>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ЛМКЛ (лікарня,          пр-т. Відродження 13)</t>
  </si>
  <si>
    <t xml:space="preserve">МО ЛМТГ                 (пр-т. Відродження 13, с. Прилуцьке)</t>
  </si>
  <si>
    <t xml:space="preserve">МО ЛМТГ               (вул. Стефаника 3а)</t>
  </si>
  <si>
    <t xml:space="preserve">МО ЛМТГ                   (вул. Бенделіані 7,   вул. Львівська 63,   вул. Корольова 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</si>
  <si>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</si>
  <si>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</si>
  <si>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АТО</t>
  </si>
  <si>
    <t xml:space="preserve">ЗАКЛАДИ ДЕПАРТАМЕНТУ КУЛЬТУРИ</t>
  </si>
  <si>
    <t xml:space="preserve">Бібліотека с. Липляни</t>
  </si>
  <si>
    <t xml:space="preserve">Бібліотека № 10</t>
  </si>
  <si>
    <t xml:space="preserve">Районний будинок культури "Красне"</t>
  </si>
  <si>
    <t xml:space="preserve">БК "Вересневе"</t>
  </si>
  <si>
    <t xml:space="preserve">БК "Теремно"</t>
  </si>
  <si>
    <t xml:space="preserve">Музична школа № 1</t>
  </si>
  <si>
    <t xml:space="preserve">Музична школа № 3</t>
  </si>
  <si>
    <t xml:space="preserve">КЗ "Палац культури міста Луцька"</t>
  </si>
  <si>
    <t xml:space="preserve">Художня школа</t>
  </si>
  <si>
    <t xml:space="preserve">Музична школа № 2</t>
  </si>
  <si>
    <t xml:space="preserve">Прилуцький будинок культури</t>
  </si>
  <si>
    <t xml:space="preserve">ЦБС (12 закладів)</t>
  </si>
  <si>
    <t xml:space="preserve">Клуб № 2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</si>
  <si>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</si>
  <si>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</si>
  <si>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</si>
  <si>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ДЮСШОР (плавання)</t>
  </si>
  <si>
    <t xml:space="preserve">Білий м'яч</t>
  </si>
  <si>
    <t xml:space="preserve">ДЮСШ № 4</t>
  </si>
  <si>
    <t xml:space="preserve">ДЮСШ № 3</t>
  </si>
  <si>
    <t xml:space="preserve">Біла Тура</t>
  </si>
  <si>
    <t xml:space="preserve">Атлет</t>
  </si>
  <si>
    <t xml:space="preserve">Стріла</t>
  </si>
  <si>
    <t xml:space="preserve">Олімпія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</si>
  <si>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</si>
  <si>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</si>
  <si>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</si>
  <si>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</si>
  <si>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</si>
  <si>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Технічний коледж ЛНТУ</t>
  </si>
  <si>
    <t xml:space="preserve">Волинський коледж НУХТ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</si>
</sst>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&quot;&quot;#,##0.00"/>
    <numFmt numFmtId="167" formatCode="#,##0.00"/>
    <numFmt numFmtId="168" formatCode="#,##0.000"/>
    <numFmt numFmtId="169" formatCode="0.00"/>
    <numFmt numFmtId="170" formatCode="0"/>
  </numFmts>
  <fonts count="2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0"/>
      <name val="Arial Cyr"/>
      <family val="0"/>
      <charset val="204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C9211E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8" fillId="0" borderId="3" xfId="99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2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3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3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2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7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2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7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3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7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8" fillId="0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8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8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7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09"/>
  <sheetViews>
    <sheetView showFormulas="false" showGridLines="true" showRowColHeaders="true" showZeros="true" rightToLeft="false" tabSelected="true" showOutlineSymbols="true" defaultGridColor="true" view="normal" topLeftCell="A147" colorId="64" zoomScale="100" zoomScaleNormal="100" zoomScalePageLayoutView="100" workbookViewId="0">
      <selection pane="topLeft" activeCell="A140" activeCellId="0" sqref="A140"/>
    </sheetView>
  </sheetViews>
  <sheetFormatPr defaultColWidth="9.687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8" min="8" style="0" width="9.85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2095.44212797641</v>
      </c>
      <c r="F7" s="12" t="n">
        <v>36.525633333276</v>
      </c>
      <c r="G7" s="13"/>
      <c r="H7" s="12" t="n">
        <v>45.62951388893</v>
      </c>
      <c r="I7" s="12" t="n">
        <v>18.55555555556</v>
      </c>
      <c r="J7" s="14" t="n">
        <f aca="false">K7/D7</f>
        <v>49.7042302571102</v>
      </c>
      <c r="K7" s="15" t="n">
        <f aca="false">L7+M7+E7</f>
        <v>44574.7536945764</v>
      </c>
      <c r="L7" s="15" t="n">
        <f aca="false">F7*1163</f>
        <v>42479.3115666</v>
      </c>
      <c r="M7" s="15" t="n">
        <f aca="false">G7*9.5</f>
        <v>0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781.9531098335</v>
      </c>
      <c r="F8" s="12" t="n">
        <v>8.496826700515</v>
      </c>
      <c r="G8" s="12" t="n">
        <v>57.53460763085</v>
      </c>
      <c r="H8" s="12" t="n">
        <v>29.26730381542</v>
      </c>
      <c r="I8" s="13"/>
      <c r="J8" s="14" t="n">
        <f aca="false">K8/D8</f>
        <v>36.0461136174454</v>
      </c>
      <c r="K8" s="15" t="n">
        <f aca="false">L8+M8+E8</f>
        <v>11210.3413350255</v>
      </c>
      <c r="L8" s="15" t="n">
        <f aca="false">F8*1163</f>
        <v>9881.80945269894</v>
      </c>
      <c r="M8" s="15" t="n">
        <f aca="false">G8*9.5</f>
        <v>546.578772493075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156</v>
      </c>
      <c r="D9" s="11" t="n">
        <v>570</v>
      </c>
      <c r="E9" s="12" t="n">
        <v>1703.024833705</v>
      </c>
      <c r="F9" s="19"/>
      <c r="G9" s="12" t="n">
        <v>1699.6523592718</v>
      </c>
      <c r="H9" s="12" t="n">
        <v>18.15668503373</v>
      </c>
      <c r="I9" s="13"/>
      <c r="J9" s="14" t="n">
        <f aca="false">K9/D9</f>
        <v>31.3153021873458</v>
      </c>
      <c r="K9" s="15" t="n">
        <f aca="false">L9+M9+E9</f>
        <v>17849.7222467871</v>
      </c>
      <c r="L9" s="15" t="n">
        <f aca="false">F9*1163</f>
        <v>0</v>
      </c>
      <c r="M9" s="15" t="n">
        <f aca="false">G9*9.5</f>
        <v>16146.6974130821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115</v>
      </c>
      <c r="D10" s="11" t="n">
        <v>2007</v>
      </c>
      <c r="E10" s="12" t="n">
        <v>3893.0769802033</v>
      </c>
      <c r="F10" s="12" t="n">
        <v>49.827107591608</v>
      </c>
      <c r="G10" s="13"/>
      <c r="H10" s="12" t="n">
        <v>45.2215947869</v>
      </c>
      <c r="I10" s="13"/>
      <c r="J10" s="14" t="n">
        <f aca="false">K10/D10</f>
        <v>30.8131555103355</v>
      </c>
      <c r="K10" s="15" t="n">
        <f aca="false">L10+M10+E10</f>
        <v>61842.0031092434</v>
      </c>
      <c r="L10" s="15" t="n">
        <f aca="false">F10*1163</f>
        <v>57948.9261290401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138</v>
      </c>
      <c r="D11" s="11" t="n">
        <v>868</v>
      </c>
      <c r="E11" s="12" t="n">
        <v>1464.3913938709</v>
      </c>
      <c r="F11" s="12" t="n">
        <v>21.24227224132</v>
      </c>
      <c r="G11" s="13"/>
      <c r="H11" s="12" t="n">
        <v>41.75089132473</v>
      </c>
      <c r="I11" s="12" t="n">
        <v>27.78861379053</v>
      </c>
      <c r="J11" s="14" t="n">
        <f aca="false">K11/D11</f>
        <v>30.1487949430024</v>
      </c>
      <c r="K11" s="15" t="n">
        <f aca="false">L11+M11+E11</f>
        <v>26169.1540105261</v>
      </c>
      <c r="L11" s="15" t="n">
        <f aca="false">F11*1163</f>
        <v>24704.7626166552</v>
      </c>
      <c r="M11" s="15" t="n">
        <f aca="false">G11*9.5</f>
        <v>0</v>
      </c>
      <c r="N11" s="16"/>
      <c r="O11" s="17"/>
      <c r="P11" s="18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48</v>
      </c>
      <c r="D12" s="11" t="n">
        <v>529</v>
      </c>
      <c r="E12" s="12" t="n">
        <v>1523.722602555</v>
      </c>
      <c r="F12" s="15"/>
      <c r="G12" s="12" t="n">
        <v>1503.5875283951</v>
      </c>
      <c r="H12" s="12" t="n">
        <v>50.495651643419</v>
      </c>
      <c r="I12" s="13"/>
      <c r="J12" s="14" t="n">
        <f aca="false">K12/D12</f>
        <v>29.8824274523789</v>
      </c>
      <c r="K12" s="15" t="n">
        <f aca="false">L12+M12+E12</f>
        <v>15807.8041223085</v>
      </c>
      <c r="L12" s="15" t="n">
        <f aca="false">F12*1163</f>
        <v>0</v>
      </c>
      <c r="M12" s="15" t="n">
        <f aca="false">G12*9.5</f>
        <v>14284.0815197535</v>
      </c>
      <c r="N12" s="16"/>
      <c r="O12" s="17"/>
      <c r="P12" s="18"/>
    </row>
    <row r="13" customFormat="false" ht="13.8" hidden="false" customHeight="false" outlineLevel="0" collapsed="false">
      <c r="A13" s="9" t="n">
        <v>7</v>
      </c>
      <c r="B13" s="10" t="s">
        <v>23</v>
      </c>
      <c r="C13" s="11" t="n">
        <v>212</v>
      </c>
      <c r="D13" s="11" t="n">
        <v>1413.6</v>
      </c>
      <c r="E13" s="12" t="n">
        <v>2556.156165642</v>
      </c>
      <c r="F13" s="13"/>
      <c r="G13" s="12" t="n">
        <v>4043.1469134605</v>
      </c>
      <c r="H13" s="12" t="n">
        <v>55.89340654366</v>
      </c>
      <c r="I13" s="13"/>
      <c r="J13" s="14" t="n">
        <f aca="false">K13/D13</f>
        <v>28.9799461258607</v>
      </c>
      <c r="K13" s="15" t="n">
        <f aca="false">L13+M13+E13</f>
        <v>40966.0518435168</v>
      </c>
      <c r="L13" s="15" t="n">
        <f aca="false">F13*1163</f>
        <v>0</v>
      </c>
      <c r="M13" s="15" t="n">
        <f aca="false">G13*9.5</f>
        <v>38409.8956778748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204</v>
      </c>
      <c r="D14" s="11" t="n">
        <v>1049.12</v>
      </c>
      <c r="E14" s="12" t="n">
        <v>3609.8164367898</v>
      </c>
      <c r="F14" s="12" t="n">
        <v>22.6387646725232</v>
      </c>
      <c r="G14" s="13"/>
      <c r="H14" s="12" t="n">
        <v>68.4625891854</v>
      </c>
      <c r="I14" s="13"/>
      <c r="J14" s="14" t="n">
        <f aca="false">K14/D14</f>
        <v>28.5369640755436</v>
      </c>
      <c r="K14" s="15" t="n">
        <f aca="false">L14+M14+E14</f>
        <v>29938.6997509343</v>
      </c>
      <c r="L14" s="15" t="n">
        <f aca="false">F14*1163</f>
        <v>26328.8833141445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12" t="n">
        <v>3838.2845024986</v>
      </c>
      <c r="F15" s="12" t="n">
        <v>48.452060850785</v>
      </c>
      <c r="G15" s="20"/>
      <c r="H15" s="12" t="n">
        <v>136.663937813</v>
      </c>
      <c r="I15" s="12" t="n">
        <v>25.7287942802</v>
      </c>
      <c r="J15" s="14" t="n">
        <f aca="false">K15/D15</f>
        <v>28.2718921846783</v>
      </c>
      <c r="K15" s="15" t="n">
        <f aca="false">L15+M15+E15</f>
        <v>60188.0312719616</v>
      </c>
      <c r="L15" s="15" t="n">
        <f aca="false">F15*1163</f>
        <v>56349.746769463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21" t="n">
        <v>219</v>
      </c>
      <c r="D16" s="11" t="n">
        <v>2020.8</v>
      </c>
      <c r="E16" s="12" t="n">
        <v>4091.249534424</v>
      </c>
      <c r="F16" s="12" t="n">
        <v>44.16043912352</v>
      </c>
      <c r="G16" s="13"/>
      <c r="H16" s="12" t="n">
        <v>117.30813744786</v>
      </c>
      <c r="I16" s="13"/>
      <c r="J16" s="14" t="n">
        <f aca="false">K16/D16</f>
        <v>27.4395488099158</v>
      </c>
      <c r="K16" s="15" t="n">
        <f aca="false">L16+M16+E16</f>
        <v>55449.8402350778</v>
      </c>
      <c r="L16" s="15" t="n">
        <f aca="false">F16*1163</f>
        <v>51358.5907006538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392</v>
      </c>
      <c r="D17" s="11" t="n">
        <v>1954.8</v>
      </c>
      <c r="E17" s="12" t="n">
        <v>2427.6816189044</v>
      </c>
      <c r="F17" s="12" t="n">
        <v>40.4157798166468</v>
      </c>
      <c r="G17" s="13"/>
      <c r="H17" s="12" t="n">
        <v>57.2110378341</v>
      </c>
      <c r="I17" s="12" t="n">
        <v>50.4141726478</v>
      </c>
      <c r="J17" s="14" t="n">
        <f aca="false">K17/D17</f>
        <v>25.2871053538288</v>
      </c>
      <c r="K17" s="15" t="n">
        <f aca="false">L17+M17+E17</f>
        <v>49431.2335456646</v>
      </c>
      <c r="L17" s="15" t="n">
        <f aca="false">F17*1163</f>
        <v>47003.5519267602</v>
      </c>
      <c r="M17" s="15" t="n">
        <f aca="false">G17*9.5</f>
        <v>0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306</v>
      </c>
      <c r="D18" s="11" t="n">
        <v>2129.7</v>
      </c>
      <c r="E18" s="12" t="n">
        <v>2074.9686204254</v>
      </c>
      <c r="F18" s="12" t="n">
        <v>42.94388333017</v>
      </c>
      <c r="G18" s="13"/>
      <c r="H18" s="12" t="n">
        <v>77.2994196111</v>
      </c>
      <c r="I18" s="12" t="n">
        <v>38.2222797407</v>
      </c>
      <c r="J18" s="14" t="n">
        <f aca="false">K18/D18</f>
        <v>24.4253673913758</v>
      </c>
      <c r="K18" s="15" t="n">
        <f aca="false">L18+M18+E18</f>
        <v>52018.7049334131</v>
      </c>
      <c r="L18" s="15" t="n">
        <f aca="false">F18*1163</f>
        <v>49943.7363129877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12" t="n">
        <v>2613.9877243453</v>
      </c>
      <c r="F19" s="12" t="n">
        <v>17.4836719256796</v>
      </c>
      <c r="G19" s="13"/>
      <c r="H19" s="12" t="n">
        <v>51.03339079909</v>
      </c>
      <c r="I19" s="13"/>
      <c r="J19" s="14" t="n">
        <f aca="false">K19/D19</f>
        <v>24.1222518384428</v>
      </c>
      <c r="K19" s="15" t="n">
        <f aca="false">L19+M19+E19</f>
        <v>22947.4981739107</v>
      </c>
      <c r="L19" s="15" t="n">
        <f aca="false">F19*1163</f>
        <v>20333.5104495654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350</v>
      </c>
      <c r="D20" s="11" t="n">
        <v>2104.3</v>
      </c>
      <c r="E20" s="12" t="n">
        <v>2655.540303158</v>
      </c>
      <c r="F20" s="12" t="n">
        <v>40.9484365813182</v>
      </c>
      <c r="G20" s="13"/>
      <c r="H20" s="12" t="n">
        <v>60.6108577255</v>
      </c>
      <c r="I20" s="12" t="n">
        <v>64.01485295508</v>
      </c>
      <c r="J20" s="14" t="n">
        <f aca="false">K20/D20</f>
        <v>23.8932528856299</v>
      </c>
      <c r="K20" s="15" t="n">
        <f aca="false">L20+M20+E20</f>
        <v>50278.5720472311</v>
      </c>
      <c r="L20" s="15" t="n">
        <f aca="false">F20*1163</f>
        <v>47623.0317440731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386</v>
      </c>
      <c r="D21" s="11" t="n">
        <v>2129.7</v>
      </c>
      <c r="E21" s="12" t="n">
        <v>3454.2199952693</v>
      </c>
      <c r="F21" s="12" t="n">
        <v>40.19225149702</v>
      </c>
      <c r="G21" s="13"/>
      <c r="H21" s="12" t="n">
        <v>72.5191639632</v>
      </c>
      <c r="I21" s="12" t="n">
        <v>58.16301703163</v>
      </c>
      <c r="J21" s="14" t="n">
        <f aca="false">K21/D21</f>
        <v>23.5703660075614</v>
      </c>
      <c r="K21" s="15" t="n">
        <f aca="false">L21+M21+E21</f>
        <v>50197.8084863036</v>
      </c>
      <c r="L21" s="15" t="n">
        <f aca="false">F21*1163</f>
        <v>46743.5884910343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337</v>
      </c>
      <c r="D22" s="11" t="n">
        <v>1799.2</v>
      </c>
      <c r="E22" s="12" t="n">
        <v>2210.6507343824</v>
      </c>
      <c r="F22" s="12" t="n">
        <v>34.48420216151</v>
      </c>
      <c r="G22" s="13"/>
      <c r="H22" s="12" t="n">
        <v>71.79068907456</v>
      </c>
      <c r="I22" s="12" t="n">
        <v>29.02702140484</v>
      </c>
      <c r="J22" s="14" t="n">
        <f aca="false">K22/D22</f>
        <v>23.5192184572135</v>
      </c>
      <c r="K22" s="15" t="n">
        <f aca="false">L22+M22+E22</f>
        <v>42315.7778482185</v>
      </c>
      <c r="L22" s="15" t="n">
        <f aca="false">F22*1163</f>
        <v>40105.1271138361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416</v>
      </c>
      <c r="D23" s="11" t="n">
        <v>2417</v>
      </c>
      <c r="E23" s="12" t="n">
        <v>2879.7211495367</v>
      </c>
      <c r="F23" s="12" t="n">
        <v>46.368765757473</v>
      </c>
      <c r="G23" s="13"/>
      <c r="H23" s="12" t="n">
        <v>83.962668137</v>
      </c>
      <c r="I23" s="12" t="n">
        <v>54.07845439898</v>
      </c>
      <c r="J23" s="14" t="n">
        <f aca="false">K23/D23</f>
        <v>23.5029357573346</v>
      </c>
      <c r="K23" s="15" t="n">
        <f aca="false">L23+M23+E23</f>
        <v>56806.5957254778</v>
      </c>
      <c r="L23" s="15" t="n">
        <f aca="false">F23*1163</f>
        <v>53926.8745759411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308</v>
      </c>
      <c r="D24" s="11" t="n">
        <v>1799.2</v>
      </c>
      <c r="E24" s="12" t="n">
        <v>3168.8769579652</v>
      </c>
      <c r="F24" s="12" t="n">
        <v>33.08630673955</v>
      </c>
      <c r="G24" s="13"/>
      <c r="H24" s="12" t="n">
        <v>44.21314658234</v>
      </c>
      <c r="I24" s="22"/>
      <c r="J24" s="14" t="n">
        <f aca="false">K24/D24</f>
        <v>23.1482057003456</v>
      </c>
      <c r="K24" s="15" t="n">
        <f aca="false">L24+M24+E24</f>
        <v>41648.2516960618</v>
      </c>
      <c r="L24" s="15" t="n">
        <f aca="false">F24*1163</f>
        <v>38479.3747380966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307</v>
      </c>
      <c r="D25" s="11" t="n">
        <v>2129.7</v>
      </c>
      <c r="E25" s="12" t="n">
        <v>2970.9812838304</v>
      </c>
      <c r="F25" s="12" t="n">
        <v>39.55555754184</v>
      </c>
      <c r="G25" s="13"/>
      <c r="H25" s="12" t="n">
        <v>110.3523154292</v>
      </c>
      <c r="I25" s="12" t="n">
        <v>45.986457801008</v>
      </c>
      <c r="J25" s="14" t="n">
        <f aca="false">K25/D25</f>
        <v>22.9957715664133</v>
      </c>
      <c r="K25" s="15" t="n">
        <f aca="false">L25+M25+E25</f>
        <v>48974.0947049903</v>
      </c>
      <c r="L25" s="15" t="n">
        <f aca="false">F25*1163</f>
        <v>46003.1134211599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322</v>
      </c>
      <c r="D26" s="11" t="n">
        <v>2437.4</v>
      </c>
      <c r="E26" s="12" t="n">
        <v>2918.0738076709</v>
      </c>
      <c r="F26" s="12" t="n">
        <v>44.612584964171</v>
      </c>
      <c r="G26" s="13"/>
      <c r="H26" s="12" t="n">
        <v>113.6100909344</v>
      </c>
      <c r="I26" s="12" t="n">
        <v>42.38132453696</v>
      </c>
      <c r="J26" s="14" t="n">
        <f aca="false">K26/D26</f>
        <v>22.484003495939</v>
      </c>
      <c r="K26" s="15" t="n">
        <f aca="false">L26+M26+E26</f>
        <v>54802.5101210018</v>
      </c>
      <c r="L26" s="15" t="n">
        <f aca="false">F26*1163</f>
        <v>51884.4363133309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209</v>
      </c>
      <c r="D27" s="11" t="n">
        <v>1515</v>
      </c>
      <c r="E27" s="12" t="n">
        <v>3071.875908093</v>
      </c>
      <c r="F27" s="12" t="n">
        <v>26.59852828411</v>
      </c>
      <c r="G27" s="13"/>
      <c r="H27" s="12" t="n">
        <v>89.5404475635</v>
      </c>
      <c r="I27" s="13"/>
      <c r="J27" s="14" t="n">
        <f aca="false">K27/D27</f>
        <v>22.4461810577643</v>
      </c>
      <c r="K27" s="15" t="n">
        <f aca="false">L27+M27+E27</f>
        <v>34005.9643025129</v>
      </c>
      <c r="L27" s="15" t="n">
        <f aca="false">F27*1163</f>
        <v>30934.0883944199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347</v>
      </c>
      <c r="D28" s="11" t="n">
        <v>1735</v>
      </c>
      <c r="E28" s="12" t="n">
        <v>2848.53630029976</v>
      </c>
      <c r="F28" s="12" t="n">
        <v>30.94564376877</v>
      </c>
      <c r="G28" s="13"/>
      <c r="H28" s="23" t="n">
        <v>210.9163957473</v>
      </c>
      <c r="I28" s="12" t="n">
        <v>31.3050134651</v>
      </c>
      <c r="J28" s="14" t="n">
        <f aca="false">K28/D28</f>
        <v>22.38519884921</v>
      </c>
      <c r="K28" s="15" t="n">
        <f aca="false">L28+M28+E28</f>
        <v>38838.3200033793</v>
      </c>
      <c r="L28" s="15" t="n">
        <f aca="false">F28*1163</f>
        <v>35989.7837030795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324</v>
      </c>
      <c r="D29" s="11" t="n">
        <v>2274.9</v>
      </c>
      <c r="E29" s="12" t="n">
        <v>2544.16030708441</v>
      </c>
      <c r="F29" s="12" t="n">
        <v>40.07085861984</v>
      </c>
      <c r="G29" s="13"/>
      <c r="H29" s="12" t="n">
        <v>72.338581624</v>
      </c>
      <c r="I29" s="12" t="n">
        <v>24.2081990281</v>
      </c>
      <c r="J29" s="14" t="n">
        <f aca="false">K29/D29</f>
        <v>21.6038370398516</v>
      </c>
      <c r="K29" s="15" t="n">
        <f aca="false">L29+M29+E29</f>
        <v>49146.5688819583</v>
      </c>
      <c r="L29" s="15" t="n">
        <f aca="false">F29*1163</f>
        <v>46602.4085748739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320</v>
      </c>
      <c r="D30" s="11" t="n">
        <v>1642.5</v>
      </c>
      <c r="E30" s="12" t="n">
        <v>2451.789844053</v>
      </c>
      <c r="F30" s="12" t="n">
        <v>28.03231087002</v>
      </c>
      <c r="G30" s="13"/>
      <c r="H30" s="12" t="n">
        <v>85.2380577507</v>
      </c>
      <c r="I30" s="13"/>
      <c r="J30" s="14" t="n">
        <f aca="false">K30/D30</f>
        <v>21.3414717722291</v>
      </c>
      <c r="K30" s="15" t="n">
        <f aca="false">L30+M30+E30</f>
        <v>35053.3673858863</v>
      </c>
      <c r="L30" s="15" t="n">
        <f aca="false">F30*1163</f>
        <v>32601.5775418333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453</v>
      </c>
      <c r="D31" s="11" t="n">
        <v>2417</v>
      </c>
      <c r="E31" s="12" t="n">
        <v>4951.1856025036</v>
      </c>
      <c r="F31" s="12" t="n">
        <v>39.7287881048323</v>
      </c>
      <c r="G31" s="13"/>
      <c r="H31" s="12" t="n">
        <v>140.1833094938</v>
      </c>
      <c r="I31" s="12" t="n">
        <v>49.0460313431</v>
      </c>
      <c r="J31" s="14" t="n">
        <f aca="false">K31/D31</f>
        <v>21.1649839339775</v>
      </c>
      <c r="K31" s="15" t="n">
        <f aca="false">L31+M31+E31</f>
        <v>51155.7661684236</v>
      </c>
      <c r="L31" s="15" t="n">
        <f aca="false">F31*1163</f>
        <v>46204.58056592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124</v>
      </c>
      <c r="D32" s="11" t="n">
        <v>1098.2</v>
      </c>
      <c r="E32" s="12" t="n">
        <v>1549.6037306356</v>
      </c>
      <c r="F32" s="12" t="n">
        <v>18.41285835691</v>
      </c>
      <c r="G32" s="13"/>
      <c r="H32" s="12" t="n">
        <v>36.700358864542</v>
      </c>
      <c r="I32" s="12" t="n">
        <v>18.323028148153</v>
      </c>
      <c r="J32" s="14" t="n">
        <f aca="false">K32/D32</f>
        <v>20.9103605898033</v>
      </c>
      <c r="K32" s="15" t="n">
        <f aca="false">L32+M32+E32</f>
        <v>22963.7579997219</v>
      </c>
      <c r="L32" s="15" t="n">
        <f aca="false">F32*1163</f>
        <v>21414.1542690863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185</v>
      </c>
      <c r="D33" s="11" t="n">
        <v>1099.3</v>
      </c>
      <c r="E33" s="12" t="n">
        <v>1915.635371179</v>
      </c>
      <c r="F33" s="12" t="n">
        <v>17.85723563991</v>
      </c>
      <c r="G33" s="13"/>
      <c r="H33" s="12" t="n">
        <v>40.72203560632</v>
      </c>
      <c r="I33" s="13"/>
      <c r="J33" s="14" t="n">
        <f aca="false">K33/D33</f>
        <v>20.6345860278307</v>
      </c>
      <c r="K33" s="15" t="n">
        <f aca="false">L33+M33+E33</f>
        <v>22683.6004203943</v>
      </c>
      <c r="L33" s="15" t="n">
        <f aca="false">F33*1163</f>
        <v>20767.9650492153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12" t="n">
        <v>1659.308173319</v>
      </c>
      <c r="F34" s="12" t="n">
        <v>30.03363775284</v>
      </c>
      <c r="G34" s="13"/>
      <c r="H34" s="12" t="n">
        <v>40.15676531531</v>
      </c>
      <c r="I34" s="15"/>
      <c r="J34" s="14" t="n">
        <f aca="false">K34/D34</f>
        <v>20.339334526584</v>
      </c>
      <c r="K34" s="15" t="n">
        <f aca="false">L34+M34+E34</f>
        <v>36588.4288798719</v>
      </c>
      <c r="L34" s="15" t="n">
        <f aca="false">F34*1163</f>
        <v>34929.1207065529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21" t="n">
        <v>222</v>
      </c>
      <c r="D35" s="11" t="n">
        <v>1803.7</v>
      </c>
      <c r="E35" s="12" t="n">
        <v>2336.69243295</v>
      </c>
      <c r="F35" s="12" t="n">
        <v>29.41731082375</v>
      </c>
      <c r="G35" s="13"/>
      <c r="H35" s="12" t="n">
        <v>45.20586925287</v>
      </c>
      <c r="I35" s="12" t="n">
        <v>29.89720545977</v>
      </c>
      <c r="J35" s="14" t="n">
        <f aca="false">K35/D35</f>
        <v>20.2633613799253</v>
      </c>
      <c r="K35" s="15" t="n">
        <f aca="false">L35+M35+E35</f>
        <v>36549.0249209713</v>
      </c>
      <c r="L35" s="15" t="n">
        <f aca="false">F35*1163</f>
        <v>34212.3324880212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364</v>
      </c>
      <c r="D36" s="11" t="n">
        <v>2103.2</v>
      </c>
      <c r="E36" s="12" t="n">
        <v>2635.05445587</v>
      </c>
      <c r="F36" s="12" t="n">
        <v>34.2142215731842</v>
      </c>
      <c r="G36" s="13"/>
      <c r="H36" s="12" t="n">
        <v>84.79799447677</v>
      </c>
      <c r="I36" s="12" t="n">
        <v>49.72504668279</v>
      </c>
      <c r="J36" s="14" t="n">
        <f aca="false">K36/D36</f>
        <v>20.1722109858707</v>
      </c>
      <c r="K36" s="15" t="n">
        <f aca="false">L36+M36+E36</f>
        <v>42426.1941454832</v>
      </c>
      <c r="L36" s="15" t="n">
        <f aca="false">F36*1163</f>
        <v>39791.1396896132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315</v>
      </c>
      <c r="D37" s="11" t="n">
        <v>2129.7</v>
      </c>
      <c r="E37" s="12" t="n">
        <v>2350.4558319838</v>
      </c>
      <c r="F37" s="12" t="n">
        <v>34.35731344221</v>
      </c>
      <c r="G37" s="13"/>
      <c r="H37" s="12" t="n">
        <v>60.43420847544</v>
      </c>
      <c r="I37" s="12" t="n">
        <v>32.15280534007</v>
      </c>
      <c r="J37" s="14" t="n">
        <f aca="false">K37/D37</f>
        <v>19.865714121836</v>
      </c>
      <c r="K37" s="15" t="n">
        <f aca="false">L37+M37+E37</f>
        <v>42308.011365274</v>
      </c>
      <c r="L37" s="15" t="n">
        <f aca="false">F37*1163</f>
        <v>39957.5555332902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330</v>
      </c>
      <c r="D38" s="11" t="n">
        <v>2437</v>
      </c>
      <c r="E38" s="12" t="n">
        <v>4886.4723932989</v>
      </c>
      <c r="F38" s="12" t="n">
        <v>37.3633827863783</v>
      </c>
      <c r="G38" s="13"/>
      <c r="H38" s="12" t="n">
        <v>83.42880012645</v>
      </c>
      <c r="I38" s="12" t="n">
        <v>25.8755324044</v>
      </c>
      <c r="J38" s="14" t="n">
        <f aca="false">K38/D38</f>
        <v>19.8358992916934</v>
      </c>
      <c r="K38" s="15" t="n">
        <f aca="false">L38+M38+E38</f>
        <v>48340.0865738569</v>
      </c>
      <c r="L38" s="15" t="n">
        <f aca="false">F38*1163</f>
        <v>43453.614180558</v>
      </c>
      <c r="M38" s="15" t="n">
        <f aca="false">G38*9.5</f>
        <v>0</v>
      </c>
      <c r="N38" s="16"/>
      <c r="O38" s="17"/>
      <c r="P38" s="18"/>
      <c r="S38" s="24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43</v>
      </c>
      <c r="D39" s="11" t="n">
        <v>550</v>
      </c>
      <c r="E39" s="12" t="n">
        <v>1518.3664532711</v>
      </c>
      <c r="F39" s="15"/>
      <c r="G39" s="12" t="n">
        <v>978.3456061208</v>
      </c>
      <c r="H39" s="12" t="n">
        <v>25.59455648661</v>
      </c>
      <c r="I39" s="13"/>
      <c r="J39" s="14" t="n">
        <f aca="false">K39/D39</f>
        <v>19.6593631116704</v>
      </c>
      <c r="K39" s="15" t="n">
        <f aca="false">L39+M39+E39</f>
        <v>10812.6497114187</v>
      </c>
      <c r="L39" s="15" t="n">
        <f aca="false">F39*1163</f>
        <v>0</v>
      </c>
      <c r="M39" s="15" t="n">
        <f aca="false">G39*9.5</f>
        <v>9294.2832581476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21" t="n">
        <v>124</v>
      </c>
      <c r="D40" s="11" t="n">
        <v>628</v>
      </c>
      <c r="E40" s="12" t="n">
        <v>1486.706794939</v>
      </c>
      <c r="F40" s="12" t="n">
        <v>9.17541314498833</v>
      </c>
      <c r="G40" s="13"/>
      <c r="H40" s="12" t="n">
        <v>25.9339573582943</v>
      </c>
      <c r="I40" s="13"/>
      <c r="J40" s="14" t="n">
        <f aca="false">K40/D40</f>
        <v>19.3594144626758</v>
      </c>
      <c r="K40" s="15" t="n">
        <f aca="false">L40+M40+E40</f>
        <v>12157.7122825604</v>
      </c>
      <c r="L40" s="15" t="n">
        <f aca="false">F40*1163</f>
        <v>10671.0054876214</v>
      </c>
      <c r="M40" s="15" t="n">
        <f aca="false">G40*9.5</f>
        <v>0</v>
      </c>
      <c r="N40" s="16"/>
      <c r="O40" s="17"/>
      <c r="P40" s="18"/>
      <c r="S40" s="24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220</v>
      </c>
      <c r="D41" s="11" t="n">
        <v>1330</v>
      </c>
      <c r="E41" s="12" t="n">
        <v>2397.145207416</v>
      </c>
      <c r="F41" s="12" t="n">
        <v>20.05920057389</v>
      </c>
      <c r="G41" s="13"/>
      <c r="H41" s="12" t="n">
        <v>52.6871654916</v>
      </c>
      <c r="I41" s="13"/>
      <c r="J41" s="14" t="n">
        <f aca="false">K41/D41</f>
        <v>19.3428537404888</v>
      </c>
      <c r="K41" s="15" t="n">
        <f aca="false">L41+M41+E41</f>
        <v>25725.9954748501</v>
      </c>
      <c r="L41" s="15" t="n">
        <f aca="false">F41*1163</f>
        <v>23328.8502674341</v>
      </c>
      <c r="M41" s="15" t="n">
        <f aca="false">G41*9.5</f>
        <v>0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213</v>
      </c>
      <c r="D42" s="11" t="n">
        <v>2044.3</v>
      </c>
      <c r="E42" s="12" t="n">
        <v>4968.442346596</v>
      </c>
      <c r="F42" s="12" t="n">
        <v>29.0005746583054</v>
      </c>
      <c r="G42" s="13"/>
      <c r="H42" s="22"/>
      <c r="I42" s="12" t="n">
        <v>24.256774884</v>
      </c>
      <c r="J42" s="14" t="n">
        <f aca="false">K42/D42</f>
        <v>18.9287827981241</v>
      </c>
      <c r="K42" s="15" t="n">
        <f aca="false">L42+M42+E42</f>
        <v>38696.1106742052</v>
      </c>
      <c r="L42" s="15" t="n">
        <f aca="false">F42*1163</f>
        <v>33727.6683276092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378</v>
      </c>
      <c r="D43" s="11" t="n">
        <v>2104</v>
      </c>
      <c r="E43" s="12" t="n">
        <v>5121.4719214304</v>
      </c>
      <c r="F43" s="12" t="n">
        <v>29.7147541244029</v>
      </c>
      <c r="G43" s="13"/>
      <c r="H43" s="12" t="n">
        <v>71.0612017171</v>
      </c>
      <c r="I43" s="12" t="n">
        <v>49.0612017171</v>
      </c>
      <c r="J43" s="14" t="n">
        <f aca="false">K43/D43</f>
        <v>18.8591877224862</v>
      </c>
      <c r="K43" s="15" t="n">
        <f aca="false">L43+M43+E43</f>
        <v>39679.730968111</v>
      </c>
      <c r="L43" s="15" t="n">
        <f aca="false">F43*1163</f>
        <v>34558.2590466806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321</v>
      </c>
      <c r="D44" s="11" t="n">
        <v>2103.9</v>
      </c>
      <c r="E44" s="12" t="n">
        <v>1941.5654425271</v>
      </c>
      <c r="F44" s="12" t="n">
        <v>32.214044663624</v>
      </c>
      <c r="G44" s="20"/>
      <c r="H44" s="12" t="n">
        <v>77.6062221868</v>
      </c>
      <c r="I44" s="12" t="n">
        <v>41.59954485165</v>
      </c>
      <c r="J44" s="14" t="n">
        <f aca="false">K44/D44</f>
        <v>18.7302150227301</v>
      </c>
      <c r="K44" s="15" t="n">
        <f aca="false">L44+M44+E44</f>
        <v>39406.4993863218</v>
      </c>
      <c r="L44" s="15" t="n">
        <f aca="false">F44*1163</f>
        <v>37464.9339437947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228</v>
      </c>
      <c r="D45" s="11" t="n">
        <v>1515</v>
      </c>
      <c r="E45" s="12" t="n">
        <v>2549.2459006112</v>
      </c>
      <c r="F45" s="12" t="n">
        <v>21.84153335154</v>
      </c>
      <c r="G45" s="13"/>
      <c r="H45" s="12" t="n">
        <v>46.51855047454</v>
      </c>
      <c r="I45" s="13"/>
      <c r="J45" s="14" t="n">
        <f aca="false">K45/D45</f>
        <v>18.4494714115196</v>
      </c>
      <c r="K45" s="15" t="n">
        <f aca="false">L45+M45+E45</f>
        <v>27950.9491884522</v>
      </c>
      <c r="L45" s="15" t="n">
        <f aca="false">F45*1163</f>
        <v>25401.703287841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450</v>
      </c>
      <c r="D46" s="11" t="n">
        <v>2462.18</v>
      </c>
      <c r="E46" s="12" t="n">
        <v>5847.1136193856</v>
      </c>
      <c r="F46" s="12" t="n">
        <v>33.383812336727</v>
      </c>
      <c r="G46" s="13"/>
      <c r="H46" s="12" t="n">
        <v>136.6972488153</v>
      </c>
      <c r="I46" s="22"/>
      <c r="J46" s="14" t="n">
        <f aca="false">K46/D46</f>
        <v>18.1434693511437</v>
      </c>
      <c r="K46" s="15" t="n">
        <f aca="false">L46+M46+E46</f>
        <v>44672.4873669991</v>
      </c>
      <c r="L46" s="15" t="n">
        <f aca="false">F46*1163</f>
        <v>38825.3737476135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382</v>
      </c>
      <c r="D47" s="11" t="n">
        <v>2436</v>
      </c>
      <c r="E47" s="12" t="n">
        <v>4000.9805555556</v>
      </c>
      <c r="F47" s="12" t="n">
        <v>33.91064814815</v>
      </c>
      <c r="G47" s="13"/>
      <c r="H47" s="12" t="n">
        <v>149.5106481481</v>
      </c>
      <c r="I47" s="12" t="n">
        <v>50.5106481481</v>
      </c>
      <c r="J47" s="14" t="n">
        <f aca="false">K47/D47</f>
        <v>17.832128223257</v>
      </c>
      <c r="K47" s="15" t="n">
        <f aca="false">L47+M47+E47</f>
        <v>43439.0643518541</v>
      </c>
      <c r="L47" s="15" t="n">
        <f aca="false">F47*1163</f>
        <v>39438.0837962984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359</v>
      </c>
      <c r="D48" s="11" t="n">
        <v>2319</v>
      </c>
      <c r="E48" s="12" t="n">
        <v>2671.3911638493</v>
      </c>
      <c r="F48" s="12" t="n">
        <v>30.687617916523</v>
      </c>
      <c r="G48" s="13"/>
      <c r="H48" s="12" t="n">
        <v>100.0332041447</v>
      </c>
      <c r="I48" s="22"/>
      <c r="J48" s="14" t="n">
        <f aca="false">K48/D48</f>
        <v>16.5420831396143</v>
      </c>
      <c r="K48" s="15" t="n">
        <f aca="false">L48+M48+E48</f>
        <v>38361.0908007656</v>
      </c>
      <c r="L48" s="15" t="n">
        <f aca="false">F48*1163</f>
        <v>35689.6996369163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360</v>
      </c>
      <c r="D49" s="11" t="n">
        <v>2237</v>
      </c>
      <c r="E49" s="12" t="n">
        <v>3639.665923688</v>
      </c>
      <c r="F49" s="12" t="n">
        <v>28.5290399770182</v>
      </c>
      <c r="G49" s="13"/>
      <c r="H49" s="12" t="n">
        <v>127.5342226822</v>
      </c>
      <c r="I49" s="13"/>
      <c r="J49" s="14" t="n">
        <f aca="false">K49/D49</f>
        <v>16.4590699226465</v>
      </c>
      <c r="K49" s="15" t="n">
        <f aca="false">L49+M49+E49</f>
        <v>36818.9394169602</v>
      </c>
      <c r="L49" s="15" t="n">
        <f aca="false">F49*1163</f>
        <v>33179.2734932722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48</v>
      </c>
      <c r="D50" s="11" t="n">
        <v>530</v>
      </c>
      <c r="E50" s="12" t="n">
        <v>730.6966465429</v>
      </c>
      <c r="F50" s="12" t="n">
        <v>6.6845895447821</v>
      </c>
      <c r="G50" s="13"/>
      <c r="H50" s="12" t="n">
        <v>7.426753522194</v>
      </c>
      <c r="I50" s="13"/>
      <c r="J50" s="14" t="n">
        <f aca="false">K50/D50</f>
        <v>16.046932617216</v>
      </c>
      <c r="K50" s="15" t="n">
        <f aca="false">L50+M50+E50</f>
        <v>8504.87428712448</v>
      </c>
      <c r="L50" s="15" t="n">
        <f aca="false">F50*1163</f>
        <v>7774.17764058158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350</v>
      </c>
      <c r="D51" s="11" t="n">
        <v>2831.4</v>
      </c>
      <c r="E51" s="12" t="n">
        <v>4529.664011022</v>
      </c>
      <c r="F51" s="12" t="n">
        <v>28.45227517509</v>
      </c>
      <c r="G51" s="13"/>
      <c r="H51" s="12" t="n">
        <v>75.7980095929</v>
      </c>
      <c r="I51" s="12" t="n">
        <v>38.4071512903</v>
      </c>
      <c r="J51" s="14" t="n">
        <f aca="false">K51/D51</f>
        <v>13.2865932187793</v>
      </c>
      <c r="K51" s="15" t="n">
        <f aca="false">L51+M51+E51</f>
        <v>37619.6600396517</v>
      </c>
      <c r="L51" s="15" t="n">
        <f aca="false">F51*1163</f>
        <v>33089.9960286297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54</v>
      </c>
      <c r="D52" s="11" t="n">
        <v>1066</v>
      </c>
      <c r="E52" s="12" t="n">
        <v>4280.8931918536</v>
      </c>
      <c r="F52" s="12" t="n">
        <v>8.3021027327205</v>
      </c>
      <c r="G52" s="13"/>
      <c r="H52" s="15"/>
      <c r="I52" s="15"/>
      <c r="J52" s="14" t="n">
        <f aca="false">K52/D52</f>
        <v>13.0733946247726</v>
      </c>
      <c r="K52" s="15" t="n">
        <f aca="false">L52+M52+E52</f>
        <v>13936.2386700075</v>
      </c>
      <c r="L52" s="15" t="n">
        <f aca="false">F52*1163</f>
        <v>9655.34547815394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464</v>
      </c>
      <c r="D53" s="11" t="n">
        <v>2437</v>
      </c>
      <c r="E53" s="12" t="n">
        <v>2952.28081518815</v>
      </c>
      <c r="F53" s="12" t="n">
        <v>20.1010661154638</v>
      </c>
      <c r="G53" s="13"/>
      <c r="H53" s="12" t="n">
        <v>105.3761454692</v>
      </c>
      <c r="I53" s="12" t="n">
        <v>74.6207741303283</v>
      </c>
      <c r="J53" s="14" t="n">
        <f aca="false">K53/D53</f>
        <v>10.8041939710597</v>
      </c>
      <c r="K53" s="15" t="n">
        <f aca="false">L53+M53+E53</f>
        <v>26329.8207074725</v>
      </c>
      <c r="L53" s="15" t="n">
        <f aca="false">F53*1163</f>
        <v>23377.5398922844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117</v>
      </c>
      <c r="D54" s="11" t="n">
        <v>966</v>
      </c>
      <c r="E54" s="12" t="n">
        <v>1546.2421817821</v>
      </c>
      <c r="F54" s="22"/>
      <c r="G54" s="13"/>
      <c r="H54" s="22"/>
      <c r="I54" s="13"/>
      <c r="J54" s="14" t="n">
        <f aca="false">K54/D54</f>
        <v>1.60066478445352</v>
      </c>
      <c r="K54" s="15" t="n">
        <f aca="false">L54+M54+E54</f>
        <v>1546.2421817821</v>
      </c>
      <c r="L54" s="15" t="n">
        <f aca="false">F54*1163</f>
        <v>0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551</v>
      </c>
      <c r="D55" s="11" t="n">
        <v>2462</v>
      </c>
      <c r="E55" s="12" t="n">
        <v>3896.7127256315</v>
      </c>
      <c r="F55" s="22"/>
      <c r="G55" s="13"/>
      <c r="H55" s="12" t="n">
        <v>105.97383112397</v>
      </c>
      <c r="I55" s="12" t="n">
        <v>44.0029515939</v>
      </c>
      <c r="J55" s="14" t="n">
        <f aca="false">K55/D55</f>
        <v>1.58274278051645</v>
      </c>
      <c r="K55" s="15" t="n">
        <f aca="false">L55+M55+E55</f>
        <v>3896.7127256315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5"/>
      <c r="B56" s="26" t="s">
        <v>66</v>
      </c>
      <c r="C56" s="27" t="n">
        <f aca="false">SUM(C7:C55)</f>
        <v>13220</v>
      </c>
      <c r="D56" s="27" t="n">
        <f aca="false">SUM(D7:D55)</f>
        <v>83722.7</v>
      </c>
      <c r="E56" s="27" t="n">
        <f aca="false">SUM(E7:E55)</f>
        <v>140211.175135546</v>
      </c>
      <c r="F56" s="27" t="n">
        <f aca="false">SUM(F7:F55)</f>
        <v>1310.52330731491</v>
      </c>
      <c r="G56" s="27" t="n">
        <f aca="false">SUM(G7:G55)</f>
        <v>8282.26701487905</v>
      </c>
      <c r="H56" s="27" t="n">
        <f aca="false">SUM(H7:H55)</f>
        <v>3448.86703308405</v>
      </c>
      <c r="I56" s="27" t="n">
        <f aca="false">SUM(I7:I55)</f>
        <v>1037.35245263015</v>
      </c>
      <c r="J56" s="28"/>
      <c r="K56" s="29"/>
      <c r="L56" s="29"/>
      <c r="M56" s="29"/>
      <c r="N56" s="16"/>
      <c r="O56" s="17"/>
      <c r="P56" s="18"/>
    </row>
    <row r="57" customFormat="false" ht="13.8" hidden="false" customHeight="false" outlineLevel="0" collapsed="false">
      <c r="A57" s="30"/>
      <c r="B57" s="26" t="s">
        <v>67</v>
      </c>
      <c r="C57" s="27"/>
      <c r="D57" s="27"/>
      <c r="E57" s="27"/>
      <c r="F57" s="27"/>
      <c r="G57" s="27"/>
      <c r="H57" s="27"/>
      <c r="I57" s="27"/>
      <c r="J57" s="31" t="n">
        <f aca="false">SUM(J7:J55)/49</f>
        <v>21.7908276346415</v>
      </c>
      <c r="K57" s="29"/>
      <c r="L57" s="29"/>
      <c r="M57" s="29"/>
      <c r="N57" s="16"/>
      <c r="O57" s="17"/>
      <c r="P57" s="18"/>
    </row>
    <row r="58" customFormat="false" ht="20.85" hidden="false" customHeight="true" outlineLevel="0" collapsed="false">
      <c r="N58" s="16"/>
      <c r="O58" s="17"/>
      <c r="P58" s="18"/>
    </row>
    <row r="59" customFormat="false" ht="79.1" hidden="false" customHeight="true" outlineLevel="0" collapsed="false"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s="32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0"/>
      <c r="R62" s="0"/>
      <c r="S62" s="0"/>
    </row>
    <row r="63" customFormat="false" ht="13.8" hidden="false" customHeight="false" outlineLevel="0" collapsed="false">
      <c r="A63" s="9" t="n">
        <v>1</v>
      </c>
      <c r="B63" s="33" t="s">
        <v>69</v>
      </c>
      <c r="C63" s="34" t="n">
        <v>334</v>
      </c>
      <c r="D63" s="34" t="n">
        <v>489.8</v>
      </c>
      <c r="E63" s="12" t="n">
        <v>2585.930494113</v>
      </c>
      <c r="F63" s="35"/>
      <c r="G63" s="12" t="n">
        <v>4585.4702137455</v>
      </c>
      <c r="H63" s="12" t="n">
        <v>369.8397085479</v>
      </c>
      <c r="I63" s="35"/>
      <c r="J63" s="14" t="n">
        <f aca="false">K63/D63</f>
        <v>94.2178389642614</v>
      </c>
      <c r="K63" s="15" t="n">
        <f aca="false">L63+M63+E63</f>
        <v>46147.8975246953</v>
      </c>
      <c r="L63" s="15" t="n">
        <f aca="false">F63*1163</f>
        <v>0</v>
      </c>
      <c r="M63" s="15" t="n">
        <f aca="false">G63*9.5</f>
        <v>43561.9670305823</v>
      </c>
      <c r="N63" s="16"/>
      <c r="O63" s="17"/>
      <c r="P63" s="18"/>
    </row>
    <row r="64" customFormat="false" ht="13.8" hidden="false" customHeight="false" outlineLevel="0" collapsed="false">
      <c r="A64" s="9" t="n">
        <v>2</v>
      </c>
      <c r="B64" s="33" t="s">
        <v>70</v>
      </c>
      <c r="C64" s="34" t="n">
        <v>163</v>
      </c>
      <c r="D64" s="34" t="n">
        <v>1920</v>
      </c>
      <c r="E64" s="12" t="n">
        <v>2875.4371765032</v>
      </c>
      <c r="F64" s="12" t="n">
        <v>64.016922284785</v>
      </c>
      <c r="G64" s="22"/>
      <c r="H64" s="12" t="n">
        <v>59.2837837837834</v>
      </c>
      <c r="I64" s="13"/>
      <c r="J64" s="14" t="n">
        <f aca="false">K64/D64</f>
        <v>40.2745405175563</v>
      </c>
      <c r="K64" s="15" t="n">
        <f aca="false">L64+M64+E64</f>
        <v>77327.1177937082</v>
      </c>
      <c r="L64" s="15" t="n">
        <f aca="false">F64*1163</f>
        <v>74451.680617205</v>
      </c>
      <c r="M64" s="15" t="n">
        <f aca="false">G64*9.5</f>
        <v>0</v>
      </c>
      <c r="N64" s="16"/>
      <c r="O64" s="17"/>
      <c r="P64" s="18"/>
    </row>
    <row r="65" customFormat="false" ht="23.85" hidden="false" customHeight="false" outlineLevel="0" collapsed="false">
      <c r="A65" s="9" t="n">
        <v>3</v>
      </c>
      <c r="B65" s="33" t="s">
        <v>71</v>
      </c>
      <c r="C65" s="34" t="n">
        <v>110</v>
      </c>
      <c r="D65" s="34" t="n">
        <v>526.3</v>
      </c>
      <c r="E65" s="12" t="n">
        <v>1469.827777777</v>
      </c>
      <c r="F65" s="12" t="n">
        <v>9.88441450909209</v>
      </c>
      <c r="G65" s="35"/>
      <c r="H65" s="12" t="n">
        <v>25.95074074074</v>
      </c>
      <c r="I65" s="35"/>
      <c r="J65" s="14" t="n">
        <f aca="false">K65/D65</f>
        <v>24.6350025685942</v>
      </c>
      <c r="K65" s="15" t="n">
        <f aca="false">L65+M65+E65</f>
        <v>12965.4018518511</v>
      </c>
      <c r="L65" s="15" t="n">
        <f aca="false">F65*1163</f>
        <v>11495.5740740741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3" t="s">
        <v>72</v>
      </c>
      <c r="C66" s="34" t="n">
        <v>788</v>
      </c>
      <c r="D66" s="34" t="n">
        <v>6354.7</v>
      </c>
      <c r="E66" s="12" t="n">
        <v>13178.0263341903</v>
      </c>
      <c r="F66" s="12" t="n">
        <v>113.105644649666</v>
      </c>
      <c r="G66" s="35"/>
      <c r="H66" s="12" t="n">
        <v>149.01454172218</v>
      </c>
      <c r="I66" s="12" t="n">
        <v>75.77887628286</v>
      </c>
      <c r="J66" s="14" t="n">
        <f aca="false">K66/D66</f>
        <v>22.7736779174079</v>
      </c>
      <c r="K66" s="15" t="n">
        <f aca="false">L66+M66+E66</f>
        <v>144719.891061752</v>
      </c>
      <c r="L66" s="15" t="n">
        <f aca="false">F66*1163</f>
        <v>131541.864727562</v>
      </c>
      <c r="M66" s="15" t="n">
        <f aca="false">G66*9.5</f>
        <v>0</v>
      </c>
      <c r="N66" s="16"/>
      <c r="O66" s="17"/>
      <c r="P66" s="18"/>
    </row>
    <row r="67" customFormat="false" ht="13.8" hidden="false" customHeight="false" outlineLevel="0" collapsed="false">
      <c r="A67" s="9" t="n">
        <v>5</v>
      </c>
      <c r="B67" s="33" t="s">
        <v>73</v>
      </c>
      <c r="C67" s="34" t="n">
        <v>601</v>
      </c>
      <c r="D67" s="34" t="n">
        <v>1693.5</v>
      </c>
      <c r="E67" s="12" t="n">
        <v>772.0478961006</v>
      </c>
      <c r="F67" s="12" t="n">
        <v>30.98798177942</v>
      </c>
      <c r="G67" s="35"/>
      <c r="H67" s="12" t="n">
        <v>7.45003445899</v>
      </c>
      <c r="I67" s="35"/>
      <c r="J67" s="14" t="n">
        <f aca="false">K67/D67</f>
        <v>21.7366818456251</v>
      </c>
      <c r="K67" s="15" t="n">
        <f aca="false">L67+M67+E67</f>
        <v>36811.0707055661</v>
      </c>
      <c r="L67" s="15" t="n">
        <f aca="false">F67*1163</f>
        <v>36039.0228094655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3" t="s">
        <v>74</v>
      </c>
      <c r="C68" s="34" t="n">
        <v>26</v>
      </c>
      <c r="D68" s="34" t="n">
        <v>482.5</v>
      </c>
      <c r="E68" s="12" t="n">
        <v>290.0648726852</v>
      </c>
      <c r="F68" s="12" t="n">
        <v>8.44846544552164</v>
      </c>
      <c r="G68" s="35"/>
      <c r="H68" s="12" t="n">
        <v>8.31076388889</v>
      </c>
      <c r="I68" s="35"/>
      <c r="J68" s="14" t="n">
        <f aca="false">K68/D68</f>
        <v>20.9650366545635</v>
      </c>
      <c r="K68" s="15" t="n">
        <f aca="false">L68+M68+E68</f>
        <v>10115.6301858269</v>
      </c>
      <c r="L68" s="15" t="n">
        <f aca="false">F68*1163</f>
        <v>9825.56531314167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3" t="s">
        <v>75</v>
      </c>
      <c r="C69" s="34" t="n">
        <v>282</v>
      </c>
      <c r="D69" s="34" t="n">
        <v>3225</v>
      </c>
      <c r="E69" s="12" t="n">
        <v>4295.0715373095</v>
      </c>
      <c r="F69" s="12" t="n">
        <v>52.904843610102</v>
      </c>
      <c r="G69" s="22"/>
      <c r="H69" s="12" t="n">
        <v>53.77278677089</v>
      </c>
      <c r="I69" s="13"/>
      <c r="J69" s="14" t="n">
        <f aca="false">K69/D69</f>
        <v>20.4103580328242</v>
      </c>
      <c r="K69" s="15" t="n">
        <f aca="false">L69+M69+E69</f>
        <v>65823.4046558581</v>
      </c>
      <c r="L69" s="15" t="n">
        <f aca="false">F69*1163</f>
        <v>61528.3331185486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3" t="s">
        <v>76</v>
      </c>
      <c r="C70" s="34" t="n">
        <v>1001</v>
      </c>
      <c r="D70" s="34" t="n">
        <v>5667</v>
      </c>
      <c r="E70" s="12" t="n">
        <v>3933.59375</v>
      </c>
      <c r="F70" s="12" t="n">
        <v>95.603333333362</v>
      </c>
      <c r="G70" s="35"/>
      <c r="H70" s="12" t="n">
        <v>53.489583333333</v>
      </c>
      <c r="I70" s="12" t="n">
        <v>14.46875</v>
      </c>
      <c r="J70" s="14" t="n">
        <f aca="false">K70/D70</f>
        <v>20.3141468884242</v>
      </c>
      <c r="K70" s="15" t="n">
        <f aca="false">L70+M70+E70</f>
        <v>115120.2704167</v>
      </c>
      <c r="L70" s="15" t="n">
        <f aca="false">F70*1163</f>
        <v>111186.6766667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3" t="s">
        <v>77</v>
      </c>
      <c r="C71" s="34" t="n">
        <v>1411</v>
      </c>
      <c r="D71" s="34" t="n">
        <v>7875</v>
      </c>
      <c r="E71" s="12" t="n">
        <v>4777.1517905878</v>
      </c>
      <c r="F71" s="12" t="n">
        <v>114.270272710973</v>
      </c>
      <c r="G71" s="35"/>
      <c r="H71" s="12" t="n">
        <v>92.08605358016</v>
      </c>
      <c r="I71" s="22"/>
      <c r="J71" s="14" t="n">
        <f aca="false">K71/D71</f>
        <v>17.4823465337714</v>
      </c>
      <c r="K71" s="15" t="n">
        <f aca="false">L71+M71+E71</f>
        <v>137673.478953449</v>
      </c>
      <c r="L71" s="15" t="n">
        <f aca="false">F71*1163</f>
        <v>132896.327162862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3" t="s">
        <v>78</v>
      </c>
      <c r="C72" s="34" t="n">
        <v>819</v>
      </c>
      <c r="D72" s="34" t="n">
        <v>3510</v>
      </c>
      <c r="E72" s="12" t="n">
        <v>3476.840071161</v>
      </c>
      <c r="F72" s="35"/>
      <c r="G72" s="12" t="n">
        <v>5559.200498288</v>
      </c>
      <c r="H72" s="12" t="n">
        <v>44.7759434721</v>
      </c>
      <c r="I72" s="35"/>
      <c r="J72" s="14" t="n">
        <f aca="false">K72/D72</f>
        <v>16.036821881737</v>
      </c>
      <c r="K72" s="15" t="n">
        <f aca="false">L72+M72+E72</f>
        <v>56289.244804897</v>
      </c>
      <c r="L72" s="15" t="n">
        <f aca="false">F72*1163</f>
        <v>0</v>
      </c>
      <c r="M72" s="15" t="n">
        <f aca="false">G72*9.5</f>
        <v>52812.404733736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3" t="s">
        <v>79</v>
      </c>
      <c r="C73" s="34" t="n">
        <v>391</v>
      </c>
      <c r="D73" s="34" t="n">
        <v>5626</v>
      </c>
      <c r="E73" s="12" t="n">
        <v>2708.11364532912</v>
      </c>
      <c r="F73" s="12" t="n">
        <v>73.62934672166</v>
      </c>
      <c r="G73" s="35"/>
      <c r="H73" s="12" t="n">
        <v>128.546813300658</v>
      </c>
      <c r="I73" s="35"/>
      <c r="J73" s="14" t="n">
        <f aca="false">K73/D73</f>
        <v>15.7019274586953</v>
      </c>
      <c r="K73" s="15" t="n">
        <f aca="false">L73+M73+E73</f>
        <v>88339.0438826197</v>
      </c>
      <c r="L73" s="15" t="n">
        <f aca="false">F73*1163</f>
        <v>85630.9302372906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3" t="s">
        <v>80</v>
      </c>
      <c r="C74" s="34" t="n">
        <v>1502</v>
      </c>
      <c r="D74" s="34" t="n">
        <v>5543.9</v>
      </c>
      <c r="E74" s="12" t="n">
        <v>4689.3472462619</v>
      </c>
      <c r="F74" s="12" t="n">
        <v>68.575992707526</v>
      </c>
      <c r="G74" s="35"/>
      <c r="H74" s="12" t="n">
        <v>118.44554556333</v>
      </c>
      <c r="I74" s="35"/>
      <c r="J74" s="14" t="n">
        <f aca="false">K74/D74</f>
        <v>15.2317370019507</v>
      </c>
      <c r="K74" s="15" t="n">
        <f aca="false">L74+M74+E74</f>
        <v>84443.2267651146</v>
      </c>
      <c r="L74" s="15" t="n">
        <f aca="false">F74*1163</f>
        <v>79753.8795188527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3" t="s">
        <v>81</v>
      </c>
      <c r="C75" s="34" t="n">
        <v>859</v>
      </c>
      <c r="D75" s="34" t="n">
        <v>4575</v>
      </c>
      <c r="E75" s="12" t="n">
        <v>3988.9452468342</v>
      </c>
      <c r="F75" s="12" t="n">
        <v>55.4045305492598</v>
      </c>
      <c r="G75" s="35"/>
      <c r="H75" s="12" t="n">
        <v>40.8014910032</v>
      </c>
      <c r="I75" s="35"/>
      <c r="J75" s="14" t="n">
        <f aca="false">K75/D75</f>
        <v>14.9561561258193</v>
      </c>
      <c r="K75" s="15" t="n">
        <f aca="false">L75+M75+E75</f>
        <v>68424.4142756234</v>
      </c>
      <c r="L75" s="15" t="n">
        <f aca="false">F75*1163</f>
        <v>64435.4690287892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3" t="s">
        <v>82</v>
      </c>
      <c r="C76" s="34" t="n">
        <v>637</v>
      </c>
      <c r="D76" s="34" t="n">
        <v>5302.9</v>
      </c>
      <c r="E76" s="12" t="n">
        <v>3847.9199584214</v>
      </c>
      <c r="F76" s="12" t="n">
        <v>64.6340341397125</v>
      </c>
      <c r="G76" s="35"/>
      <c r="H76" s="12" t="n">
        <v>53.3438881934</v>
      </c>
      <c r="I76" s="36"/>
      <c r="J76" s="14" t="n">
        <f aca="false">K76/D76</f>
        <v>14.9007715896787</v>
      </c>
      <c r="K76" s="15" t="n">
        <f aca="false">L76+M76+E76</f>
        <v>79017.301662907</v>
      </c>
      <c r="L76" s="15" t="n">
        <f aca="false">F76*1163</f>
        <v>75169.3817044856</v>
      </c>
      <c r="M76" s="15" t="n">
        <f aca="false">G76*9.5</f>
        <v>0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3" t="s">
        <v>83</v>
      </c>
      <c r="C77" s="34" t="n">
        <v>483</v>
      </c>
      <c r="D77" s="34" t="n">
        <v>3135</v>
      </c>
      <c r="E77" s="12" t="n">
        <v>7198.866967149</v>
      </c>
      <c r="F77" s="12" t="n">
        <v>33.18046191415</v>
      </c>
      <c r="G77" s="22"/>
      <c r="H77" s="12" t="n">
        <v>147.412892722493</v>
      </c>
      <c r="I77" s="13"/>
      <c r="J77" s="14" t="n">
        <f aca="false">K77/D77</f>
        <v>14.6053410441166</v>
      </c>
      <c r="K77" s="15" t="n">
        <f aca="false">L77+M77+E77</f>
        <v>45787.7441733055</v>
      </c>
      <c r="L77" s="15" t="n">
        <f aca="false">F77*1163</f>
        <v>38588.8772061564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3" t="s">
        <v>84</v>
      </c>
      <c r="C78" s="34" t="n">
        <v>1270</v>
      </c>
      <c r="D78" s="34" t="n">
        <v>7974.9</v>
      </c>
      <c r="E78" s="12" t="n">
        <v>4954.89041067223</v>
      </c>
      <c r="F78" s="12" t="n">
        <v>95.3188666126602</v>
      </c>
      <c r="G78" s="35"/>
      <c r="H78" s="12" t="n">
        <v>105.30813744786</v>
      </c>
      <c r="I78" s="35"/>
      <c r="J78" s="14" t="n">
        <f aca="false">K78/D78</f>
        <v>14.5219040089777</v>
      </c>
      <c r="K78" s="15" t="n">
        <f aca="false">L78+M78+E78</f>
        <v>115810.732281196</v>
      </c>
      <c r="L78" s="15" t="n">
        <f aca="false">F78*1163</f>
        <v>110855.841870524</v>
      </c>
      <c r="M78" s="15" t="n">
        <f aca="false">G78*9.5</f>
        <v>0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3" t="s">
        <v>85</v>
      </c>
      <c r="C79" s="34" t="n">
        <v>560</v>
      </c>
      <c r="D79" s="34" t="n">
        <v>3873</v>
      </c>
      <c r="E79" s="12" t="n">
        <v>3397.7736088421</v>
      </c>
      <c r="F79" s="12" t="n">
        <v>44.105063727707</v>
      </c>
      <c r="G79" s="22"/>
      <c r="H79" s="15"/>
      <c r="I79" s="13"/>
      <c r="J79" s="14" t="n">
        <f aca="false">K79/D79</f>
        <v>14.1213433318268</v>
      </c>
      <c r="K79" s="15" t="n">
        <f aca="false">L79+M79+E79</f>
        <v>54691.9627241653</v>
      </c>
      <c r="L79" s="15" t="n">
        <f aca="false">F79*1163</f>
        <v>51294.1891153232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3" t="s">
        <v>86</v>
      </c>
      <c r="C80" s="34" t="n">
        <v>3610</v>
      </c>
      <c r="D80" s="34" t="n">
        <v>6840.2</v>
      </c>
      <c r="E80" s="12" t="n">
        <v>4350.91065399134</v>
      </c>
      <c r="F80" s="12" t="n">
        <v>78.3019387093566</v>
      </c>
      <c r="G80" s="35"/>
      <c r="H80" s="12" t="n">
        <v>74.27476998041</v>
      </c>
      <c r="I80" s="35"/>
      <c r="J80" s="14" t="n">
        <f aca="false">K80/D80</f>
        <v>13.9493092852509</v>
      </c>
      <c r="K80" s="15" t="n">
        <f aca="false">L80+M80+E80</f>
        <v>95416.0653729731</v>
      </c>
      <c r="L80" s="15" t="n">
        <f aca="false">F80*1163</f>
        <v>91065.1547189817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3" t="s">
        <v>87</v>
      </c>
      <c r="C81" s="34" t="n">
        <v>999</v>
      </c>
      <c r="D81" s="34" t="n">
        <v>6598.1</v>
      </c>
      <c r="E81" s="12" t="n">
        <v>3430.346963416</v>
      </c>
      <c r="F81" s="12" t="n">
        <v>75.9313396551767</v>
      </c>
      <c r="G81" s="35"/>
      <c r="H81" s="12" t="n">
        <v>89.9047613606</v>
      </c>
      <c r="I81" s="35"/>
      <c r="J81" s="14" t="n">
        <f aca="false">K81/D81</f>
        <v>13.9037745687981</v>
      </c>
      <c r="K81" s="15" t="n">
        <f aca="false">L81+M81+E81</f>
        <v>91738.4949823865</v>
      </c>
      <c r="L81" s="15" t="n">
        <f aca="false">F81*1163</f>
        <v>88308.1480189705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3" t="s">
        <v>88</v>
      </c>
      <c r="C82" s="34" t="n">
        <v>1503</v>
      </c>
      <c r="D82" s="34" t="n">
        <v>9462</v>
      </c>
      <c r="E82" s="12" t="n">
        <v>6105.5389784934</v>
      </c>
      <c r="F82" s="12" t="n">
        <v>103.796244513289</v>
      </c>
      <c r="G82" s="35"/>
      <c r="H82" s="12" t="n">
        <v>116.455264337</v>
      </c>
      <c r="I82" s="35"/>
      <c r="J82" s="14" t="n">
        <f aca="false">K82/D82</f>
        <v>13.403146411694</v>
      </c>
      <c r="K82" s="15" t="n">
        <f aca="false">L82+M82+E82</f>
        <v>126820.571347448</v>
      </c>
      <c r="L82" s="15" t="n">
        <f aca="false">F82*1163</f>
        <v>120715.032368955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3" t="s">
        <v>89</v>
      </c>
      <c r="C83" s="34" t="n">
        <v>1240</v>
      </c>
      <c r="D83" s="34" t="n">
        <v>4778</v>
      </c>
      <c r="E83" s="12" t="n">
        <v>3945.3125486136</v>
      </c>
      <c r="F83" s="12" t="n">
        <v>49.2627766451246</v>
      </c>
      <c r="G83" s="35"/>
      <c r="H83" s="12" t="n">
        <v>116.06617471237</v>
      </c>
      <c r="I83" s="35"/>
      <c r="J83" s="14" t="n">
        <f aca="false">K83/D83</f>
        <v>12.8166433208233</v>
      </c>
      <c r="K83" s="15" t="n">
        <f aca="false">L83+M83+E83</f>
        <v>61237.9217868935</v>
      </c>
      <c r="L83" s="15" t="n">
        <f aca="false">F83*1163</f>
        <v>57292.6092382799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3" t="s">
        <v>90</v>
      </c>
      <c r="C84" s="34" t="n">
        <v>1158</v>
      </c>
      <c r="D84" s="34" t="n">
        <v>4140</v>
      </c>
      <c r="E84" s="12" t="n">
        <v>5640.892470388</v>
      </c>
      <c r="F84" s="35"/>
      <c r="G84" s="12" t="n">
        <v>4874.9400166473</v>
      </c>
      <c r="H84" s="12" t="n">
        <v>86.0068408656</v>
      </c>
      <c r="I84" s="35"/>
      <c r="J84" s="14" t="n">
        <f aca="false">K84/D84</f>
        <v>12.5489909730767</v>
      </c>
      <c r="K84" s="15" t="n">
        <f aca="false">L84+M84+E84</f>
        <v>51952.8226285374</v>
      </c>
      <c r="L84" s="15" t="n">
        <f aca="false">F84*1163</f>
        <v>0</v>
      </c>
      <c r="M84" s="15" t="n">
        <f aca="false">G84*9.5</f>
        <v>46311.9301581494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3" t="s">
        <v>91</v>
      </c>
      <c r="C85" s="34" t="n">
        <v>733</v>
      </c>
      <c r="D85" s="34" t="n">
        <v>5000</v>
      </c>
      <c r="E85" s="12" t="n">
        <v>3158.4479166667</v>
      </c>
      <c r="F85" s="12" t="n">
        <v>50.4115729166587</v>
      </c>
      <c r="G85" s="35"/>
      <c r="H85" s="12" t="n">
        <v>51.6354166667</v>
      </c>
      <c r="I85" s="12" t="n">
        <v>12.46875</v>
      </c>
      <c r="J85" s="14" t="n">
        <f aca="false">K85/D85</f>
        <v>12.3574214437482</v>
      </c>
      <c r="K85" s="15" t="n">
        <f aca="false">L85+M85+E85</f>
        <v>61787.1072187408</v>
      </c>
      <c r="L85" s="15" t="n">
        <f aca="false">F85*1163</f>
        <v>58628.6593020741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3" t="s">
        <v>92</v>
      </c>
      <c r="C86" s="34" t="n">
        <v>160</v>
      </c>
      <c r="D86" s="34" t="n">
        <v>1310</v>
      </c>
      <c r="E86" s="12" t="n">
        <v>1176.79300215446</v>
      </c>
      <c r="F86" s="13"/>
      <c r="G86" s="12" t="n">
        <v>1556.9750908147</v>
      </c>
      <c r="H86" s="15"/>
      <c r="I86" s="13"/>
      <c r="J86" s="14" t="n">
        <f aca="false">K86/D86</f>
        <v>12.189356003736</v>
      </c>
      <c r="K86" s="15" t="n">
        <f aca="false">L86+M86+E86</f>
        <v>15968.0563648941</v>
      </c>
      <c r="L86" s="15" t="n">
        <f aca="false">F86*1163</f>
        <v>0</v>
      </c>
      <c r="M86" s="15" t="n">
        <f aca="false">G86*9.5</f>
        <v>14791.2633627397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3" t="s">
        <v>93</v>
      </c>
      <c r="C87" s="34" t="n">
        <v>1776</v>
      </c>
      <c r="D87" s="34" t="n">
        <v>7559.9</v>
      </c>
      <c r="E87" s="12" t="n">
        <v>11472.415286311</v>
      </c>
      <c r="F87" s="12" t="n">
        <v>66.3496421330378</v>
      </c>
      <c r="G87" s="35"/>
      <c r="H87" s="12" t="n">
        <v>216.04892825535</v>
      </c>
      <c r="I87" s="35"/>
      <c r="J87" s="14" t="n">
        <f aca="false">K87/D87</f>
        <v>11.724632480196</v>
      </c>
      <c r="K87" s="15" t="n">
        <f aca="false">L87+M87+E87</f>
        <v>88637.049087034</v>
      </c>
      <c r="L87" s="15" t="n">
        <f aca="false">F87*1163</f>
        <v>77164.633800723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3" t="s">
        <v>94</v>
      </c>
      <c r="C88" s="34" t="n">
        <v>527</v>
      </c>
      <c r="D88" s="34" t="n">
        <v>5073</v>
      </c>
      <c r="E88" s="12" t="n">
        <v>58906.8333333329</v>
      </c>
      <c r="F88" s="35"/>
      <c r="G88" s="35"/>
      <c r="H88" s="12" t="n">
        <v>52.4895833333</v>
      </c>
      <c r="I88" s="35"/>
      <c r="J88" s="14" t="n">
        <f aca="false">K88/D88</f>
        <v>11.6118338918456</v>
      </c>
      <c r="K88" s="15" t="n">
        <f aca="false">L88+M88+E88</f>
        <v>58906.8333333329</v>
      </c>
      <c r="L88" s="15" t="n">
        <f aca="false">F88*1163</f>
        <v>0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3" t="s">
        <v>95</v>
      </c>
      <c r="C89" s="34" t="n">
        <v>1365</v>
      </c>
      <c r="D89" s="34" t="n">
        <v>7804.9</v>
      </c>
      <c r="E89" s="12" t="n">
        <v>4243.5610480802</v>
      </c>
      <c r="F89" s="12" t="n">
        <v>72.6857564302386</v>
      </c>
      <c r="G89" s="35"/>
      <c r="H89" s="12" t="n">
        <v>159.3828937209</v>
      </c>
      <c r="I89" s="12" t="n">
        <v>21.94806763285</v>
      </c>
      <c r="J89" s="14" t="n">
        <f aca="false">K89/D89</f>
        <v>11.3745334054822</v>
      </c>
      <c r="K89" s="15" t="n">
        <f aca="false">L89+M89+E89</f>
        <v>88777.0957764477</v>
      </c>
      <c r="L89" s="15" t="n">
        <f aca="false">F89*1163</f>
        <v>84533.5347283675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3" t="s">
        <v>96</v>
      </c>
      <c r="C90" s="34" t="n">
        <v>550</v>
      </c>
      <c r="D90" s="34" t="n">
        <v>1750</v>
      </c>
      <c r="E90" s="12" t="n">
        <v>3010.094355102</v>
      </c>
      <c r="F90" s="15"/>
      <c r="G90" s="12" t="n">
        <v>1745.711176928</v>
      </c>
      <c r="H90" s="15"/>
      <c r="I90" s="15"/>
      <c r="J90" s="14" t="n">
        <f aca="false">K90/D90</f>
        <v>11.1967717348103</v>
      </c>
      <c r="K90" s="15" t="n">
        <f aca="false">L90+M90+E90</f>
        <v>19594.350535918</v>
      </c>
      <c r="L90" s="15" t="n">
        <f aca="false">F90*1163</f>
        <v>0</v>
      </c>
      <c r="M90" s="15" t="n">
        <f aca="false">G90*9.5</f>
        <v>16584.256180816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3" t="s">
        <v>97</v>
      </c>
      <c r="C91" s="34" t="n">
        <v>417</v>
      </c>
      <c r="D91" s="34" t="n">
        <v>2305.1</v>
      </c>
      <c r="E91" s="12" t="n">
        <v>1987.06247470591</v>
      </c>
      <c r="F91" s="12" t="n">
        <v>18.839342847358</v>
      </c>
      <c r="G91" s="35"/>
      <c r="H91" s="12" t="n">
        <v>24.81029247441</v>
      </c>
      <c r="I91" s="35"/>
      <c r="J91" s="14" t="n">
        <f aca="false">K91/D91</f>
        <v>10.3671069394748</v>
      </c>
      <c r="K91" s="15" t="n">
        <f aca="false">L91+M91+E91</f>
        <v>23897.2182061833</v>
      </c>
      <c r="L91" s="15" t="n">
        <f aca="false">F91*1163</f>
        <v>21910.1557314774</v>
      </c>
      <c r="M91" s="15" t="n">
        <f aca="false">G91*9.5</f>
        <v>0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3" t="s">
        <v>98</v>
      </c>
      <c r="C92" s="34" t="n">
        <v>964</v>
      </c>
      <c r="D92" s="34" t="n">
        <v>6636.6</v>
      </c>
      <c r="E92" s="12" t="n">
        <v>4220.7402714402</v>
      </c>
      <c r="F92" s="12" t="n">
        <v>53.877789284174</v>
      </c>
      <c r="G92" s="35"/>
      <c r="H92" s="12" t="n">
        <v>62.0251954822</v>
      </c>
      <c r="I92" s="22"/>
      <c r="J92" s="14" t="n">
        <f aca="false">K92/D92</f>
        <v>10.0775410916636</v>
      </c>
      <c r="K92" s="15" t="n">
        <f aca="false">L92+M92+E92</f>
        <v>66880.6092089346</v>
      </c>
      <c r="L92" s="15" t="n">
        <f aca="false">F92*1163</f>
        <v>62659.8689374944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3" t="s">
        <v>99</v>
      </c>
      <c r="C93" s="34" t="n">
        <v>1550</v>
      </c>
      <c r="D93" s="34" t="n">
        <v>6358.8</v>
      </c>
      <c r="E93" s="12" t="n">
        <v>4682.982142857</v>
      </c>
      <c r="F93" s="12" t="n">
        <v>50.439307142851</v>
      </c>
      <c r="G93" s="35"/>
      <c r="H93" s="12" t="n">
        <v>159.21428571429</v>
      </c>
      <c r="I93" s="35"/>
      <c r="J93" s="14" t="n">
        <f aca="false">K93/D93</f>
        <v>9.96161167987556</v>
      </c>
      <c r="K93" s="15" t="n">
        <f aca="false">L93+M93+E93</f>
        <v>63343.8963499927</v>
      </c>
      <c r="L93" s="15" t="n">
        <f aca="false">F93*1163</f>
        <v>58660.9142071357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3" t="s">
        <v>100</v>
      </c>
      <c r="C94" s="34" t="n">
        <v>819</v>
      </c>
      <c r="D94" s="34" t="n">
        <v>7454.8</v>
      </c>
      <c r="E94" s="12" t="n">
        <v>3210.3001334709</v>
      </c>
      <c r="F94" s="12" t="n">
        <v>61.000879927437</v>
      </c>
      <c r="G94" s="35"/>
      <c r="H94" s="12" t="n">
        <v>67.2561134121</v>
      </c>
      <c r="I94" s="35"/>
      <c r="J94" s="14" t="n">
        <f aca="false">K94/D94</f>
        <v>9.94719153955574</v>
      </c>
      <c r="K94" s="15" t="n">
        <f aca="false">L94+M94+E94</f>
        <v>74154.3234890801</v>
      </c>
      <c r="L94" s="15" t="n">
        <f aca="false">F94*1163</f>
        <v>70944.0233556092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3" t="s">
        <v>101</v>
      </c>
      <c r="C95" s="34" t="n">
        <v>1401</v>
      </c>
      <c r="D95" s="34" t="n">
        <v>9128.9</v>
      </c>
      <c r="E95" s="12" t="n">
        <v>4527.516573534</v>
      </c>
      <c r="F95" s="12" t="n">
        <v>72.1479297381161</v>
      </c>
      <c r="G95" s="35"/>
      <c r="H95" s="12" t="n">
        <v>156.10564319343</v>
      </c>
      <c r="I95" s="35"/>
      <c r="J95" s="14" t="n">
        <f aca="false">K95/D95</f>
        <v>9.68742771406884</v>
      </c>
      <c r="K95" s="15" t="n">
        <f aca="false">L95+M95+E95</f>
        <v>88435.558858963</v>
      </c>
      <c r="L95" s="15" t="n">
        <f aca="false">F95*1163</f>
        <v>83908.042285429</v>
      </c>
      <c r="M95" s="15" t="n">
        <f aca="false">G95*9.5</f>
        <v>0</v>
      </c>
      <c r="N95" s="16"/>
      <c r="O95" s="17"/>
      <c r="P95" s="18"/>
    </row>
    <row r="96" customFormat="false" ht="23.85" hidden="false" customHeight="false" outlineLevel="0" collapsed="false">
      <c r="A96" s="9" t="n">
        <v>34</v>
      </c>
      <c r="B96" s="33" t="s">
        <v>102</v>
      </c>
      <c r="C96" s="34" t="n">
        <v>687</v>
      </c>
      <c r="D96" s="34" t="n">
        <v>3276.06</v>
      </c>
      <c r="E96" s="12" t="n">
        <v>574.22929450505</v>
      </c>
      <c r="F96" s="12" t="n">
        <v>26.1965906569567</v>
      </c>
      <c r="G96" s="35"/>
      <c r="H96" s="12" t="n">
        <v>10.77829779862</v>
      </c>
      <c r="I96" s="35"/>
      <c r="J96" s="14" t="n">
        <f aca="false">K96/D96</f>
        <v>9.47505974510409</v>
      </c>
      <c r="K96" s="15" t="n">
        <f aca="false">L96+M96+E96</f>
        <v>31040.8642285457</v>
      </c>
      <c r="L96" s="15" t="n">
        <f aca="false">F96*1163</f>
        <v>30466.6349340406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3" t="s">
        <v>103</v>
      </c>
      <c r="C97" s="34" t="n">
        <v>275</v>
      </c>
      <c r="D97" s="34" t="n">
        <v>640.7</v>
      </c>
      <c r="E97" s="12" t="n">
        <v>114.1051991562</v>
      </c>
      <c r="F97" s="12" t="n">
        <v>4.83619428747586</v>
      </c>
      <c r="G97" s="35"/>
      <c r="H97" s="12" t="n">
        <v>14.40347856036</v>
      </c>
      <c r="I97" s="35"/>
      <c r="J97" s="14" t="n">
        <f aca="false">K97/D97</f>
        <v>8.95676471904265</v>
      </c>
      <c r="K97" s="15" t="n">
        <f aca="false">L97+M97+E97</f>
        <v>5738.59915549062</v>
      </c>
      <c r="L97" s="15" t="n">
        <f aca="false">F97*1163</f>
        <v>5624.49395633443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3" t="s">
        <v>104</v>
      </c>
      <c r="C98" s="34" t="n">
        <v>627</v>
      </c>
      <c r="D98" s="34" t="n">
        <v>9508</v>
      </c>
      <c r="E98" s="12" t="n">
        <v>5915.3476906476</v>
      </c>
      <c r="F98" s="12" t="n">
        <v>64.41264043934</v>
      </c>
      <c r="G98" s="35"/>
      <c r="H98" s="12" t="n">
        <v>119.16893497498</v>
      </c>
      <c r="I98" s="12" t="n">
        <v>22.9349297241</v>
      </c>
      <c r="J98" s="14" t="n">
        <f aca="false">K98/D98</f>
        <v>8.50097270946572</v>
      </c>
      <c r="K98" s="15" t="n">
        <f aca="false">L98+M98+E98</f>
        <v>80827.2485216</v>
      </c>
      <c r="L98" s="15" t="n">
        <f aca="false">F98*1163</f>
        <v>74911.9008309524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3" t="s">
        <v>105</v>
      </c>
      <c r="C99" s="34" t="n">
        <v>1702</v>
      </c>
      <c r="D99" s="34" t="n">
        <v>9260.6</v>
      </c>
      <c r="E99" s="12" t="n">
        <v>4319.7414656368</v>
      </c>
      <c r="F99" s="12" t="n">
        <v>60.30750977027</v>
      </c>
      <c r="G99" s="35"/>
      <c r="H99" s="12" t="n">
        <v>142.1128193014</v>
      </c>
      <c r="I99" s="35"/>
      <c r="J99" s="14" t="n">
        <f aca="false">K99/D99</f>
        <v>8.04023230983531</v>
      </c>
      <c r="K99" s="15" t="n">
        <f aca="false">L99+M99+E99</f>
        <v>74457.3753284608</v>
      </c>
      <c r="L99" s="15" t="n">
        <f aca="false">F99*1163</f>
        <v>70137.633862824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3" t="s">
        <v>106</v>
      </c>
      <c r="C100" s="34" t="n">
        <v>1177</v>
      </c>
      <c r="D100" s="34" t="n">
        <v>6951.6</v>
      </c>
      <c r="E100" s="12" t="n">
        <v>3156.650585587</v>
      </c>
      <c r="F100" s="12" t="n">
        <v>35.3537503644111</v>
      </c>
      <c r="G100" s="35"/>
      <c r="H100" s="12" t="n">
        <v>49.010897853</v>
      </c>
      <c r="I100" s="35"/>
      <c r="J100" s="14" t="n">
        <f aca="false">K100/D100</f>
        <v>6.36875859649535</v>
      </c>
      <c r="K100" s="15" t="n">
        <f aca="false">L100+M100+E100</f>
        <v>44273.0622593971</v>
      </c>
      <c r="L100" s="15" t="n">
        <f aca="false">F100*1163</f>
        <v>41116.4116738101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3" t="s">
        <v>107</v>
      </c>
      <c r="C101" s="34" t="n">
        <v>1824</v>
      </c>
      <c r="D101" s="34" t="n">
        <v>16121.4</v>
      </c>
      <c r="E101" s="12" t="n">
        <v>10147.43258411</v>
      </c>
      <c r="F101" s="12" t="n">
        <v>62.7470448939894</v>
      </c>
      <c r="G101" s="35"/>
      <c r="H101" s="12" t="n">
        <v>168.08377627811</v>
      </c>
      <c r="I101" s="12" t="n">
        <v>29.36223423316</v>
      </c>
      <c r="J101" s="14" t="n">
        <f aca="false">K101/D101</f>
        <v>5.15601906756359</v>
      </c>
      <c r="K101" s="15" t="n">
        <f aca="false">L101+M101+E101</f>
        <v>83122.2457958197</v>
      </c>
      <c r="L101" s="15" t="n">
        <f aca="false">F101*1163</f>
        <v>72974.8132117097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3" t="s">
        <v>108</v>
      </c>
      <c r="C102" s="34" t="n">
        <v>667</v>
      </c>
      <c r="D102" s="34" t="n">
        <v>12618.4</v>
      </c>
      <c r="E102" s="12" t="n">
        <v>2524.12420649155</v>
      </c>
      <c r="F102" s="12" t="n">
        <v>42.550173853088</v>
      </c>
      <c r="G102" s="35"/>
      <c r="H102" s="12" t="n">
        <v>165.3637613786</v>
      </c>
      <c r="I102" s="12" t="n">
        <v>31.1821775063</v>
      </c>
      <c r="J102" s="14" t="n">
        <f aca="false">K102/D102</f>
        <v>4.12175683110639</v>
      </c>
      <c r="K102" s="15" t="n">
        <f aca="false">L102+M102+E102</f>
        <v>52009.9763976329</v>
      </c>
      <c r="L102" s="15" t="n">
        <f aca="false">F102*1163</f>
        <v>49485.8521911413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3" t="s">
        <v>109</v>
      </c>
      <c r="C103" s="34" t="n">
        <v>351</v>
      </c>
      <c r="D103" s="34" t="n">
        <v>5309</v>
      </c>
      <c r="E103" s="12" t="n">
        <v>576.97984663858</v>
      </c>
      <c r="F103" s="12" t="n">
        <v>14.8635760800086</v>
      </c>
      <c r="G103" s="35"/>
      <c r="H103" s="12" t="n">
        <v>18.18024143036</v>
      </c>
      <c r="I103" s="12" t="n">
        <v>12.29381619406</v>
      </c>
      <c r="J103" s="14" t="n">
        <f aca="false">K103/D103</f>
        <v>3.3647238326782</v>
      </c>
      <c r="K103" s="15" t="n">
        <f aca="false">L103+M103+E103</f>
        <v>17863.3188276886</v>
      </c>
      <c r="L103" s="15" t="n">
        <f aca="false">F103*1163</f>
        <v>17286.33898105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3" t="s">
        <v>110</v>
      </c>
      <c r="C104" s="34" t="n">
        <v>101</v>
      </c>
      <c r="D104" s="34" t="n">
        <v>763</v>
      </c>
      <c r="E104" s="12" t="n">
        <v>2091.2498025743</v>
      </c>
      <c r="F104" s="13"/>
      <c r="G104" s="22"/>
      <c r="H104" s="15"/>
      <c r="I104" s="13"/>
      <c r="J104" s="14" t="n">
        <f aca="false">K104/D104</f>
        <v>2.74082542932411</v>
      </c>
      <c r="K104" s="15" t="n">
        <f aca="false">L104+M104+E104</f>
        <v>2091.2498025743</v>
      </c>
      <c r="L104" s="15" t="n">
        <f aca="false">F104*1193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3" t="s">
        <v>111</v>
      </c>
      <c r="C105" s="34" t="n">
        <v>57</v>
      </c>
      <c r="D105" s="34" t="n">
        <v>626</v>
      </c>
      <c r="E105" s="12" t="n">
        <v>1296.721679816</v>
      </c>
      <c r="F105" s="35"/>
      <c r="G105" s="35"/>
      <c r="H105" s="12" t="n">
        <v>13.805929595837</v>
      </c>
      <c r="I105" s="35"/>
      <c r="J105" s="14" t="n">
        <f aca="false">K105/D105</f>
        <v>2.07144038309265</v>
      </c>
      <c r="K105" s="15" t="n">
        <f aca="false">L105+M105+E105</f>
        <v>1296.721679816</v>
      </c>
      <c r="L105" s="15" t="n">
        <f aca="false">F105*1163</f>
        <v>0</v>
      </c>
      <c r="M105" s="15" t="n">
        <f aca="false">G105*9.5</f>
        <v>0</v>
      </c>
      <c r="N105" s="16"/>
      <c r="O105" s="17"/>
      <c r="P105" s="18"/>
    </row>
    <row r="106" customFormat="false" ht="16.4" hidden="false" customHeight="true" outlineLevel="0" collapsed="false">
      <c r="A106" s="9" t="n">
        <v>44</v>
      </c>
      <c r="B106" s="33" t="s">
        <v>112</v>
      </c>
      <c r="C106" s="34" t="n">
        <v>310</v>
      </c>
      <c r="D106" s="34" t="n">
        <v>1040</v>
      </c>
      <c r="E106" s="12" t="n">
        <v>555.31993680069</v>
      </c>
      <c r="F106" s="22"/>
      <c r="G106" s="35"/>
      <c r="H106" s="35"/>
      <c r="I106" s="35"/>
      <c r="J106" s="14" t="n">
        <f aca="false">K106/D106</f>
        <v>0.533961477692971</v>
      </c>
      <c r="K106" s="15" t="n">
        <f aca="false">L106+M106+E106</f>
        <v>555.31993680069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3.8" hidden="false" customHeight="false" outlineLevel="0" collapsed="false">
      <c r="A107" s="30"/>
      <c r="B107" s="26" t="s">
        <v>66</v>
      </c>
      <c r="C107" s="27" t="n">
        <f aca="false">SUM(C63:C101)</f>
        <v>36301</v>
      </c>
      <c r="D107" s="27" t="n">
        <f aca="false">SUM(D63:D101)</f>
        <v>205733.16</v>
      </c>
      <c r="E107" s="27" t="n">
        <f aca="false">SUM(E63:E106)</f>
        <v>223781.499228459</v>
      </c>
      <c r="F107" s="27" t="n">
        <f aca="false">SUM(F63:F106)</f>
        <v>1988.38217498396</v>
      </c>
      <c r="G107" s="27" t="n">
        <f aca="false">SUM(G63:G106)</f>
        <v>18322.2969964235</v>
      </c>
      <c r="H107" s="27" t="n">
        <f aca="false">SUM(H63:H106)</f>
        <v>3590.41700920983</v>
      </c>
      <c r="I107" s="27" t="n">
        <f aca="false">SUM(I63:I106)</f>
        <v>220.43760157333</v>
      </c>
      <c r="J107" s="28"/>
      <c r="K107" s="29"/>
      <c r="L107" s="29"/>
      <c r="M107" s="29"/>
      <c r="O107" s="17"/>
    </row>
    <row r="108" customFormat="false" ht="13.8" hidden="false" customHeight="false" outlineLevel="0" collapsed="false">
      <c r="A108" s="30"/>
      <c r="B108" s="26" t="s">
        <v>67</v>
      </c>
      <c r="C108" s="27"/>
      <c r="D108" s="27"/>
      <c r="E108" s="27"/>
      <c r="F108" s="27"/>
      <c r="G108" s="27"/>
      <c r="H108" s="27"/>
      <c r="I108" s="27"/>
      <c r="J108" s="37" t="n">
        <f aca="false">SUM(J63:J106)/44</f>
        <v>14.7575781807121</v>
      </c>
      <c r="K108" s="29"/>
      <c r="L108" s="29"/>
      <c r="M108" s="29"/>
      <c r="O108" s="17"/>
    </row>
    <row r="109" customFormat="false" ht="13.5" hidden="false" customHeight="true" outlineLevel="0" collapsed="false">
      <c r="A109" s="30"/>
      <c r="B109" s="30" t="s">
        <v>113</v>
      </c>
      <c r="C109" s="30"/>
      <c r="D109" s="30"/>
      <c r="E109" s="38" t="n">
        <f aca="false">E56+E107</f>
        <v>363992.674364005</v>
      </c>
      <c r="F109" s="38" t="n">
        <f aca="false">F56+F107</f>
        <v>3298.90548229886</v>
      </c>
      <c r="G109" s="38" t="n">
        <f aca="false">G56+G107</f>
        <v>26604.5640113025</v>
      </c>
      <c r="H109" s="38" t="n">
        <f aca="false">H56+H107</f>
        <v>7039.28404229388</v>
      </c>
      <c r="I109" s="38" t="n">
        <f aca="false">I56+I107</f>
        <v>1257.79005420348</v>
      </c>
      <c r="J109" s="30"/>
      <c r="K109" s="30"/>
      <c r="L109" s="30"/>
      <c r="M109" s="30"/>
      <c r="O109" s="17"/>
    </row>
    <row r="110" customFormat="false" ht="13.8" hidden="true" customHeight="false" outlineLevel="0" collapsed="false">
      <c r="A110" s="39"/>
      <c r="B110" s="40"/>
      <c r="C110" s="41"/>
      <c r="D110" s="41"/>
      <c r="E110" s="41"/>
      <c r="F110" s="41"/>
      <c r="G110" s="41"/>
      <c r="H110" s="41"/>
      <c r="I110" s="41"/>
      <c r="J110" s="42"/>
      <c r="K110" s="43"/>
      <c r="L110" s="43"/>
      <c r="M110" s="43"/>
      <c r="O110" s="17"/>
    </row>
    <row r="111" customFormat="false" ht="13.8" hidden="true" customHeight="false" outlineLevel="0" collapsed="false">
      <c r="A111" s="39"/>
      <c r="B111" s="40"/>
      <c r="C111" s="41"/>
      <c r="D111" s="41"/>
      <c r="E111" s="41"/>
      <c r="F111" s="41"/>
      <c r="G111" s="41"/>
      <c r="H111" s="41"/>
      <c r="I111" s="41"/>
      <c r="J111" s="42"/>
      <c r="K111" s="43"/>
      <c r="L111" s="43"/>
      <c r="M111" s="43"/>
      <c r="O111" s="17"/>
    </row>
    <row r="112" customFormat="false" ht="13.8" hidden="true" customHeight="false" outlineLevel="0" collapsed="false">
      <c r="A112" s="39"/>
      <c r="B112" s="40"/>
      <c r="C112" s="41"/>
      <c r="D112" s="41"/>
      <c r="E112" s="41"/>
      <c r="F112" s="41"/>
      <c r="G112" s="41"/>
      <c r="H112" s="41"/>
      <c r="I112" s="41"/>
      <c r="J112" s="42"/>
      <c r="K112" s="43"/>
      <c r="L112" s="43"/>
      <c r="M112" s="43"/>
      <c r="O112" s="17"/>
    </row>
    <row r="113" customFormat="false" ht="13.8" hidden="true" customHeight="false" outlineLevel="0" collapsed="false">
      <c r="A113" s="39"/>
      <c r="B113" s="40"/>
      <c r="C113" s="41"/>
      <c r="D113" s="41"/>
      <c r="E113" s="41"/>
      <c r="F113" s="41"/>
      <c r="G113" s="41"/>
      <c r="H113" s="41"/>
      <c r="I113" s="41"/>
      <c r="J113" s="42"/>
      <c r="K113" s="43"/>
      <c r="L113" s="43"/>
      <c r="M113" s="43"/>
      <c r="O113" s="17"/>
    </row>
    <row r="114" customFormat="false" ht="13.8" hidden="false" customHeight="false" outlineLevel="0" collapsed="false">
      <c r="A114" s="39"/>
      <c r="B114" s="40"/>
      <c r="C114" s="41"/>
      <c r="D114" s="41"/>
      <c r="E114" s="41"/>
      <c r="F114" s="41"/>
      <c r="G114" s="41"/>
      <c r="H114" s="41"/>
      <c r="I114" s="41"/>
      <c r="J114" s="42"/>
      <c r="K114" s="43"/>
      <c r="L114" s="43"/>
      <c r="M114" s="43"/>
      <c r="O114" s="17"/>
    </row>
    <row r="115" customFormat="false" ht="15.65" hidden="false" customHeight="true" outlineLevel="0" collapsed="false">
      <c r="A115" s="39"/>
      <c r="B115" s="40"/>
      <c r="C115" s="41"/>
      <c r="D115" s="41"/>
      <c r="E115" s="41"/>
      <c r="F115" s="41"/>
      <c r="G115" s="41"/>
      <c r="H115" s="41"/>
      <c r="I115" s="41"/>
      <c r="J115" s="42"/>
      <c r="K115" s="44"/>
      <c r="L115" s="43"/>
      <c r="M115" s="43"/>
      <c r="O115" s="17"/>
    </row>
    <row r="116" customFormat="false" ht="123.1" hidden="false" customHeight="true" outlineLevel="0" collapsed="false">
      <c r="O116" s="17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7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7"/>
    </row>
    <row r="119" customFormat="false" ht="13.8" hidden="false" customHeight="false" outlineLevel="0" collapsed="false">
      <c r="A119" s="45" t="s">
        <v>114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O119" s="17"/>
    </row>
    <row r="120" customFormat="false" ht="23.85" hidden="false" customHeight="false" outlineLevel="0" collapsed="false">
      <c r="A120" s="46" t="n">
        <v>1</v>
      </c>
      <c r="B120" s="33" t="s">
        <v>115</v>
      </c>
      <c r="C120" s="47"/>
      <c r="D120" s="48" t="n">
        <v>127.8</v>
      </c>
      <c r="E120" s="49" t="n">
        <v>368.81</v>
      </c>
      <c r="F120" s="50" t="n">
        <v>28.88</v>
      </c>
      <c r="G120" s="51"/>
      <c r="H120" s="50" t="n">
        <v>3</v>
      </c>
      <c r="I120" s="52"/>
      <c r="J120" s="53" t="n">
        <f aca="false">K120/D120</f>
        <v>265.698356807512</v>
      </c>
      <c r="K120" s="54" t="n">
        <f aca="false">L120+M120+E120</f>
        <v>33956.25</v>
      </c>
      <c r="L120" s="54" t="n">
        <f aca="false">F120*1163</f>
        <v>33587.44</v>
      </c>
      <c r="M120" s="54" t="n">
        <f aca="false">G120*9.5</f>
        <v>0</v>
      </c>
      <c r="O120" s="17"/>
    </row>
    <row r="121" customFormat="false" ht="23.85" hidden="false" customHeight="false" outlineLevel="0" collapsed="false">
      <c r="A121" s="46" t="n">
        <v>2</v>
      </c>
      <c r="B121" s="33" t="s">
        <v>116</v>
      </c>
      <c r="C121" s="47" t="n">
        <v>14</v>
      </c>
      <c r="D121" s="48" t="n">
        <v>31</v>
      </c>
      <c r="E121" s="49" t="n">
        <v>19.8</v>
      </c>
      <c r="F121" s="55"/>
      <c r="G121" s="49" t="n">
        <v>290.11</v>
      </c>
      <c r="H121" s="55"/>
      <c r="I121" s="52"/>
      <c r="J121" s="53" t="n">
        <f aca="false">K121/D121</f>
        <v>89.5433870967742</v>
      </c>
      <c r="K121" s="54" t="n">
        <f aca="false">L121+M121+E121</f>
        <v>2775.845</v>
      </c>
      <c r="L121" s="54" t="n">
        <f aca="false">F121*1163</f>
        <v>0</v>
      </c>
      <c r="M121" s="54" t="n">
        <f aca="false">G121*9.5</f>
        <v>2756.045</v>
      </c>
      <c r="O121" s="17"/>
    </row>
    <row r="122" customFormat="false" ht="23.85" hidden="false" customHeight="false" outlineLevel="0" collapsed="false">
      <c r="A122" s="46" t="n">
        <v>3</v>
      </c>
      <c r="B122" s="33" t="s">
        <v>117</v>
      </c>
      <c r="C122" s="47" t="n">
        <v>20</v>
      </c>
      <c r="D122" s="48" t="n">
        <v>91.3</v>
      </c>
      <c r="E122" s="49" t="n">
        <v>177.01</v>
      </c>
      <c r="F122" s="55"/>
      <c r="G122" s="49" t="n">
        <v>385.71</v>
      </c>
      <c r="H122" s="55"/>
      <c r="I122" s="52"/>
      <c r="J122" s="53" t="n">
        <f aca="false">K122/D122</f>
        <v>42.0728915662651</v>
      </c>
      <c r="K122" s="54" t="n">
        <f aca="false">L122+M122+E122</f>
        <v>3841.255</v>
      </c>
      <c r="L122" s="54" t="n">
        <f aca="false">F122*1163</f>
        <v>0</v>
      </c>
      <c r="M122" s="54" t="n">
        <f aca="false">G122*9.5</f>
        <v>3664.245</v>
      </c>
      <c r="O122" s="17"/>
    </row>
    <row r="123" customFormat="false" ht="23.85" hidden="false" customHeight="false" outlineLevel="0" collapsed="false">
      <c r="A123" s="46" t="n">
        <v>4</v>
      </c>
      <c r="B123" s="33" t="s">
        <v>118</v>
      </c>
      <c r="C123" s="56"/>
      <c r="D123" s="47" t="n">
        <v>537.4</v>
      </c>
      <c r="E123" s="49" t="n">
        <v>1001.2</v>
      </c>
      <c r="F123" s="49" t="n">
        <v>14.9</v>
      </c>
      <c r="G123" s="55"/>
      <c r="H123" s="49" t="n">
        <v>37.81</v>
      </c>
      <c r="I123" s="52"/>
      <c r="J123" s="53" t="n">
        <f aca="false">K123/D123</f>
        <v>34.1084852995906</v>
      </c>
      <c r="K123" s="54" t="n">
        <f aca="false">L123+M123+E123</f>
        <v>18329.9</v>
      </c>
      <c r="L123" s="54" t="n">
        <f aca="false">F123*1163</f>
        <v>17328.7</v>
      </c>
      <c r="M123" s="54" t="n">
        <f aca="false">G123*9.5</f>
        <v>0</v>
      </c>
      <c r="O123" s="17"/>
    </row>
    <row r="124" customFormat="false" ht="16.4" hidden="false" customHeight="true" outlineLevel="0" collapsed="false">
      <c r="A124" s="46" t="n">
        <v>5</v>
      </c>
      <c r="B124" s="33" t="s">
        <v>119</v>
      </c>
      <c r="C124" s="47" t="n">
        <v>100</v>
      </c>
      <c r="D124" s="48" t="n">
        <v>956</v>
      </c>
      <c r="E124" s="49" t="n">
        <v>2106.96</v>
      </c>
      <c r="F124" s="55"/>
      <c r="G124" s="49" t="n">
        <v>2583.74</v>
      </c>
      <c r="H124" s="49" t="n">
        <v>26.31</v>
      </c>
      <c r="I124" s="52"/>
      <c r="J124" s="53" t="n">
        <f aca="false">K124/D124</f>
        <v>27.8791736401674</v>
      </c>
      <c r="K124" s="54" t="n">
        <f aca="false">L124+M124+E124</f>
        <v>26652.49</v>
      </c>
      <c r="L124" s="54" t="n">
        <f aca="false">F124*1163</f>
        <v>0</v>
      </c>
      <c r="M124" s="54" t="n">
        <f aca="false">G124*9.5</f>
        <v>24545.53</v>
      </c>
      <c r="O124" s="17"/>
    </row>
    <row r="125" customFormat="false" ht="23.85" hidden="false" customHeight="false" outlineLevel="0" collapsed="false">
      <c r="A125" s="46" t="n">
        <v>6</v>
      </c>
      <c r="B125" s="33" t="s">
        <v>120</v>
      </c>
      <c r="C125" s="47" t="n">
        <v>200</v>
      </c>
      <c r="D125" s="48" t="n">
        <v>1186</v>
      </c>
      <c r="E125" s="49" t="n">
        <v>1956.21</v>
      </c>
      <c r="F125" s="55"/>
      <c r="G125" s="49" t="n">
        <v>3020.28</v>
      </c>
      <c r="H125" s="49" t="n">
        <v>25.46</v>
      </c>
      <c r="I125" s="52"/>
      <c r="J125" s="53" t="n">
        <f aca="false">K125/D125</f>
        <v>25.8422175379427</v>
      </c>
      <c r="K125" s="54" t="n">
        <f aca="false">L125+M125+E125</f>
        <v>30648.87</v>
      </c>
      <c r="L125" s="54" t="n">
        <f aca="false">F125*1163</f>
        <v>0</v>
      </c>
      <c r="M125" s="54" t="n">
        <f aca="false">G125*9.5</f>
        <v>28692.66</v>
      </c>
      <c r="O125" s="17"/>
    </row>
    <row r="126" customFormat="false" ht="23.85" hidden="false" customHeight="false" outlineLevel="0" collapsed="false">
      <c r="A126" s="46" t="n">
        <v>7</v>
      </c>
      <c r="B126" s="33" t="s">
        <v>121</v>
      </c>
      <c r="C126" s="47" t="n">
        <v>700</v>
      </c>
      <c r="D126" s="48" t="n">
        <v>679</v>
      </c>
      <c r="E126" s="49" t="n">
        <v>1152.4</v>
      </c>
      <c r="F126" s="55"/>
      <c r="G126" s="49" t="n">
        <v>1685.62</v>
      </c>
      <c r="H126" s="55"/>
      <c r="I126" s="52"/>
      <c r="J126" s="53" t="n">
        <f aca="false">K126/D126</f>
        <v>25.2809867452136</v>
      </c>
      <c r="K126" s="54" t="n">
        <f aca="false">L126+M126+E126</f>
        <v>17165.79</v>
      </c>
      <c r="L126" s="54" t="n">
        <f aca="false">F126*1163</f>
        <v>0</v>
      </c>
      <c r="M126" s="54" t="n">
        <f aca="false">G126*9.5</f>
        <v>16013.39</v>
      </c>
      <c r="O126" s="17"/>
    </row>
    <row r="127" customFormat="false" ht="23.85" hidden="false" customHeight="false" outlineLevel="0" collapsed="false">
      <c r="A127" s="46" t="n">
        <v>8</v>
      </c>
      <c r="B127" s="33" t="s">
        <v>122</v>
      </c>
      <c r="C127" s="47" t="n">
        <v>49</v>
      </c>
      <c r="D127" s="48" t="n">
        <v>647</v>
      </c>
      <c r="E127" s="49" t="n">
        <v>4752.3</v>
      </c>
      <c r="F127" s="57"/>
      <c r="G127" s="49" t="n">
        <v>1170.49</v>
      </c>
      <c r="H127" s="49" t="n">
        <v>13.65</v>
      </c>
      <c r="I127" s="52"/>
      <c r="J127" s="53" t="n">
        <f aca="false">K127/D127</f>
        <v>24.5316151468315</v>
      </c>
      <c r="K127" s="54" t="n">
        <f aca="false">L127+M127+E127</f>
        <v>15871.955</v>
      </c>
      <c r="L127" s="54" t="n">
        <f aca="false">F127*1163</f>
        <v>0</v>
      </c>
      <c r="M127" s="54" t="n">
        <f aca="false">G127*9.5</f>
        <v>11119.655</v>
      </c>
      <c r="O127" s="17"/>
    </row>
    <row r="128" customFormat="false" ht="23.85" hidden="false" customHeight="false" outlineLevel="0" collapsed="false">
      <c r="A128" s="46" t="n">
        <v>9</v>
      </c>
      <c r="B128" s="33" t="s">
        <v>123</v>
      </c>
      <c r="C128" s="47" t="n">
        <v>30</v>
      </c>
      <c r="D128" s="48" t="n">
        <v>137.5</v>
      </c>
      <c r="E128" s="49" t="n">
        <v>146.04</v>
      </c>
      <c r="F128" s="55"/>
      <c r="G128" s="49" t="n">
        <v>337.28</v>
      </c>
      <c r="H128" s="55"/>
      <c r="I128" s="52"/>
      <c r="J128" s="53" t="n">
        <f aca="false">K128/D128</f>
        <v>24.3650909090909</v>
      </c>
      <c r="K128" s="54" t="n">
        <f aca="false">L128+M128+E128</f>
        <v>3350.2</v>
      </c>
      <c r="L128" s="54" t="n">
        <f aca="false">F128*1163</f>
        <v>0</v>
      </c>
      <c r="M128" s="54" t="n">
        <f aca="false">G128*9.5</f>
        <v>3204.16</v>
      </c>
      <c r="O128" s="17"/>
    </row>
    <row r="129" customFormat="false" ht="23.85" hidden="false" customHeight="false" outlineLevel="0" collapsed="false">
      <c r="A129" s="46" t="n">
        <v>10</v>
      </c>
      <c r="B129" s="33" t="s">
        <v>124</v>
      </c>
      <c r="C129" s="47" t="n">
        <v>20</v>
      </c>
      <c r="D129" s="48" t="n">
        <v>552</v>
      </c>
      <c r="E129" s="49" t="n">
        <v>433.52</v>
      </c>
      <c r="F129" s="55"/>
      <c r="G129" s="49" t="n">
        <v>1308.86</v>
      </c>
      <c r="H129" s="55"/>
      <c r="I129" s="52"/>
      <c r="J129" s="53" t="n">
        <f aca="false">K129/D129</f>
        <v>23.3110326086957</v>
      </c>
      <c r="K129" s="54" t="n">
        <f aca="false">L129+M129+E129</f>
        <v>12867.69</v>
      </c>
      <c r="L129" s="54" t="n">
        <f aca="false">F129*1163</f>
        <v>0</v>
      </c>
      <c r="M129" s="54" t="n">
        <f aca="false">G129*9.5</f>
        <v>12434.17</v>
      </c>
      <c r="O129" s="17"/>
    </row>
    <row r="130" customFormat="false" ht="23.85" hidden="false" customHeight="false" outlineLevel="0" collapsed="false">
      <c r="A130" s="46" t="n">
        <v>11</v>
      </c>
      <c r="B130" s="33" t="s">
        <v>125</v>
      </c>
      <c r="C130" s="47" t="n">
        <v>100</v>
      </c>
      <c r="D130" s="47" t="n">
        <v>2500</v>
      </c>
      <c r="E130" s="49" t="n">
        <v>9954.68</v>
      </c>
      <c r="F130" s="49" t="n">
        <v>38.55</v>
      </c>
      <c r="G130" s="57"/>
      <c r="H130" s="49" t="n">
        <v>101.53</v>
      </c>
      <c r="I130" s="52"/>
      <c r="J130" s="53" t="n">
        <f aca="false">K130/D130</f>
        <v>21.915332</v>
      </c>
      <c r="K130" s="54" t="n">
        <f aca="false">L130+M130+E130</f>
        <v>54788.33</v>
      </c>
      <c r="L130" s="54" t="n">
        <f aca="false">F130*1163</f>
        <v>44833.65</v>
      </c>
      <c r="M130" s="54" t="n">
        <f aca="false">G130*9.5</f>
        <v>0</v>
      </c>
      <c r="O130" s="17"/>
    </row>
    <row r="131" customFormat="false" ht="13.8" hidden="false" customHeight="false" outlineLevel="0" collapsed="false">
      <c r="A131" s="46" t="n">
        <v>12</v>
      </c>
      <c r="B131" s="33" t="s">
        <v>126</v>
      </c>
      <c r="C131" s="47" t="n">
        <v>1060</v>
      </c>
      <c r="D131" s="48" t="n">
        <v>1559</v>
      </c>
      <c r="E131" s="49" t="n">
        <v>3762.18</v>
      </c>
      <c r="F131" s="58"/>
      <c r="G131" s="59" t="n">
        <v>2583.53</v>
      </c>
      <c r="H131" s="49" t="n">
        <v>70.36</v>
      </c>
      <c r="I131" s="52"/>
      <c r="J131" s="53" t="n">
        <f aca="false">K131/D131</f>
        <v>18.1563277742142</v>
      </c>
      <c r="K131" s="54" t="n">
        <f aca="false">L131+M131+E131</f>
        <v>28305.715</v>
      </c>
      <c r="L131" s="54" t="n">
        <f aca="false">F131*1163</f>
        <v>0</v>
      </c>
      <c r="M131" s="54" t="n">
        <f aca="false">G131*9.5</f>
        <v>24543.535</v>
      </c>
      <c r="O131" s="17"/>
    </row>
    <row r="132" customFormat="false" ht="46.25" hidden="false" customHeight="false" outlineLevel="0" collapsed="false">
      <c r="A132" s="46" t="n">
        <v>13</v>
      </c>
      <c r="B132" s="33" t="s">
        <v>127</v>
      </c>
      <c r="C132" s="47" t="n">
        <v>158</v>
      </c>
      <c r="D132" s="48" t="n">
        <v>1599.27</v>
      </c>
      <c r="E132" s="49" t="n">
        <v>6004.89</v>
      </c>
      <c r="F132" s="49" t="n">
        <v>18.84</v>
      </c>
      <c r="G132" s="57"/>
      <c r="H132" s="49" t="n">
        <v>57.96</v>
      </c>
      <c r="I132" s="52"/>
      <c r="J132" s="53" t="n">
        <f aca="false">K132/D132</f>
        <v>17.4553452512709</v>
      </c>
      <c r="K132" s="54" t="n">
        <f aca="false">L132+M132+E132</f>
        <v>27915.81</v>
      </c>
      <c r="L132" s="54" t="n">
        <f aca="false">F132*1163</f>
        <v>21910.92</v>
      </c>
      <c r="M132" s="54" t="n">
        <f aca="false">G132*9.5</f>
        <v>0</v>
      </c>
      <c r="O132" s="17"/>
    </row>
    <row r="133" customFormat="false" ht="23.85" hidden="false" customHeight="false" outlineLevel="0" collapsed="false">
      <c r="A133" s="46" t="n">
        <v>14</v>
      </c>
      <c r="B133" s="33" t="s">
        <v>128</v>
      </c>
      <c r="C133" s="60"/>
      <c r="D133" s="61" t="n">
        <v>606.3</v>
      </c>
      <c r="E133" s="49" t="n">
        <v>3638.88</v>
      </c>
      <c r="F133" s="62"/>
      <c r="G133" s="55"/>
      <c r="H133" s="49" t="n">
        <v>12.37</v>
      </c>
      <c r="I133" s="52"/>
      <c r="J133" s="53" t="n">
        <f aca="false">K133/D133</f>
        <v>6.00178129638793</v>
      </c>
      <c r="K133" s="54" t="n">
        <f aca="false">L133+M133+E133</f>
        <v>3638.88</v>
      </c>
      <c r="L133" s="54" t="n">
        <f aca="false">F133*1163</f>
        <v>0</v>
      </c>
      <c r="M133" s="54" t="n">
        <f aca="false">G133*9.5</f>
        <v>0</v>
      </c>
      <c r="O133" s="17"/>
    </row>
    <row r="134" customFormat="false" ht="13.8" hidden="false" customHeight="false" outlineLevel="0" collapsed="false">
      <c r="A134" s="46" t="n">
        <v>15</v>
      </c>
      <c r="B134" s="33" t="s">
        <v>129</v>
      </c>
      <c r="C134" s="47" t="n">
        <v>10</v>
      </c>
      <c r="D134" s="47" t="n">
        <v>712.9</v>
      </c>
      <c r="E134" s="49" t="n">
        <v>1103.38</v>
      </c>
      <c r="F134" s="55"/>
      <c r="G134" s="55"/>
      <c r="H134" s="49" t="n">
        <v>21.91</v>
      </c>
      <c r="I134" s="52"/>
      <c r="J134" s="53" t="n">
        <f aca="false">K134/D134</f>
        <v>1.54773460513396</v>
      </c>
      <c r="K134" s="54" t="n">
        <f aca="false">L134+M134+E134</f>
        <v>1103.38</v>
      </c>
      <c r="L134" s="54" t="n">
        <f aca="false">F134*1163</f>
        <v>0</v>
      </c>
      <c r="M134" s="54" t="n">
        <f aca="false">G134*9.5</f>
        <v>0</v>
      </c>
      <c r="O134" s="17"/>
    </row>
    <row r="135" customFormat="false" ht="23.85" hidden="false" customHeight="false" outlineLevel="0" collapsed="false">
      <c r="A135" s="46" t="n">
        <v>16</v>
      </c>
      <c r="B135" s="33" t="s">
        <v>130</v>
      </c>
      <c r="C135" s="47" t="n">
        <v>30</v>
      </c>
      <c r="D135" s="48" t="n">
        <v>350</v>
      </c>
      <c r="E135" s="49" t="n">
        <v>35.28</v>
      </c>
      <c r="F135" s="55"/>
      <c r="G135" s="49" t="n">
        <v>45.49</v>
      </c>
      <c r="H135" s="55"/>
      <c r="I135" s="52"/>
      <c r="J135" s="53" t="n">
        <f aca="false">K135/D135</f>
        <v>1.33552857142857</v>
      </c>
      <c r="K135" s="54" t="n">
        <f aca="false">L135+M135+E135</f>
        <v>467.435</v>
      </c>
      <c r="L135" s="54" t="n">
        <f aca="false">F135*1163</f>
        <v>0</v>
      </c>
      <c r="M135" s="54" t="n">
        <f aca="false">G135*9.5</f>
        <v>432.155</v>
      </c>
      <c r="O135" s="17"/>
    </row>
    <row r="136" customFormat="false" ht="23.85" hidden="false" customHeight="false" outlineLevel="0" collapsed="false">
      <c r="A136" s="46" t="n">
        <v>17</v>
      </c>
      <c r="B136" s="33" t="s">
        <v>131</v>
      </c>
      <c r="C136" s="47"/>
      <c r="D136" s="48" t="n">
        <v>1166.8</v>
      </c>
      <c r="E136" s="49" t="n">
        <v>1302.11</v>
      </c>
      <c r="F136" s="55"/>
      <c r="G136" s="51"/>
      <c r="H136" s="55"/>
      <c r="I136" s="52"/>
      <c r="J136" s="53" t="n">
        <f aca="false">K136/D136</f>
        <v>0</v>
      </c>
      <c r="K136" s="54" t="n">
        <f aca="false">L136+M136+F136</f>
        <v>0</v>
      </c>
      <c r="L136" s="54" t="n">
        <f aca="false">F136*1163</f>
        <v>0</v>
      </c>
      <c r="M136" s="54" t="n">
        <f aca="false">G136*9.5</f>
        <v>0</v>
      </c>
      <c r="O136" s="17"/>
    </row>
    <row r="137" customFormat="false" ht="13.8" hidden="false" customHeight="false" outlineLevel="0" collapsed="false">
      <c r="A137" s="63"/>
      <c r="B137" s="64" t="s">
        <v>66</v>
      </c>
      <c r="C137" s="65" t="n">
        <f aca="false">SUM(C120:C136)</f>
        <v>2491</v>
      </c>
      <c r="D137" s="65" t="n">
        <f aca="false">SUM(D120:D136)</f>
        <v>13439.27</v>
      </c>
      <c r="E137" s="65" t="n">
        <f aca="false">SUM(E120:E136)</f>
        <v>37915.65</v>
      </c>
      <c r="F137" s="65" t="n">
        <f aca="false">SUM(F120:F136)</f>
        <v>101.17</v>
      </c>
      <c r="G137" s="65" t="n">
        <f aca="false">SUM(G120:G136)</f>
        <v>13411.11</v>
      </c>
      <c r="H137" s="65" t="n">
        <f aca="false">SUM(H120:H136)</f>
        <v>370.36</v>
      </c>
      <c r="I137" s="66"/>
      <c r="J137" s="67"/>
      <c r="K137" s="67"/>
      <c r="L137" s="67"/>
      <c r="M137" s="68"/>
      <c r="O137" s="17"/>
    </row>
    <row r="138" customFormat="false" ht="13.8" hidden="false" customHeight="false" outlineLevel="0" collapsed="false">
      <c r="A138" s="63"/>
      <c r="B138" s="64" t="s">
        <v>67</v>
      </c>
      <c r="C138" s="65"/>
      <c r="D138" s="65"/>
      <c r="E138" s="65"/>
      <c r="F138" s="65"/>
      <c r="G138" s="65"/>
      <c r="H138" s="65"/>
      <c r="I138" s="68"/>
      <c r="J138" s="69" t="n">
        <f aca="false">SUM(J120:J136)/17</f>
        <v>38.1791345209717</v>
      </c>
      <c r="K138" s="68"/>
      <c r="L138" s="68"/>
      <c r="M138" s="68"/>
      <c r="O138" s="17"/>
    </row>
    <row r="139" customFormat="false" ht="16.5" hidden="false" customHeight="true" outlineLevel="0" collapsed="false">
      <c r="O139" s="17"/>
    </row>
    <row r="140" customFormat="false" ht="7.45" hidden="false" customHeight="true" outlineLevel="0" collapsed="false">
      <c r="O140" s="17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7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7"/>
    </row>
    <row r="143" customFormat="false" ht="13.8" hidden="false" customHeight="false" outlineLevel="0" collapsed="false">
      <c r="A143" s="45" t="s">
        <v>132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O143" s="17"/>
    </row>
    <row r="144" customFormat="false" ht="35.05" hidden="false" customHeight="false" outlineLevel="0" collapsed="false">
      <c r="A144" s="70" t="n">
        <v>1</v>
      </c>
      <c r="B144" s="71" t="s">
        <v>133</v>
      </c>
      <c r="C144" s="72" t="n">
        <v>756</v>
      </c>
      <c r="D144" s="72" t="n">
        <v>8204.3</v>
      </c>
      <c r="E144" s="49" t="n">
        <v>10291.25</v>
      </c>
      <c r="F144" s="49" t="n">
        <v>408.07</v>
      </c>
      <c r="G144" s="55"/>
      <c r="H144" s="49" t="n">
        <v>179.57</v>
      </c>
      <c r="I144" s="55"/>
      <c r="J144" s="73" t="n">
        <f aca="false">K144/D144</f>
        <v>59.1003083748766</v>
      </c>
      <c r="K144" s="74" t="n">
        <f aca="false">L144+M144+E144</f>
        <v>484876.66</v>
      </c>
      <c r="L144" s="74" t="n">
        <f aca="false">F144*1163</f>
        <v>474585.41</v>
      </c>
      <c r="M144" s="74" t="n">
        <f aca="false">G144*9.5</f>
        <v>0</v>
      </c>
      <c r="O144" s="17"/>
    </row>
    <row r="145" customFormat="false" ht="26.85" hidden="false" customHeight="true" outlineLevel="0" collapsed="false">
      <c r="A145" s="70" t="n">
        <v>3</v>
      </c>
      <c r="B145" s="71" t="s">
        <v>134</v>
      </c>
      <c r="C145" s="72" t="n">
        <v>810</v>
      </c>
      <c r="D145" s="72" t="n">
        <v>11225.1</v>
      </c>
      <c r="E145" s="49" t="n">
        <v>28324.2</v>
      </c>
      <c r="F145" s="49" t="n">
        <v>195.28</v>
      </c>
      <c r="G145" s="49" t="n">
        <v>5454.23</v>
      </c>
      <c r="H145" s="49" t="n">
        <v>1160.83</v>
      </c>
      <c r="I145" s="55"/>
      <c r="J145" s="73" t="n">
        <f aca="false">K145/D145</f>
        <v>27.3716960205254</v>
      </c>
      <c r="K145" s="74" t="n">
        <f aca="false">L145+M145+E145</f>
        <v>307250.025</v>
      </c>
      <c r="L145" s="74" t="n">
        <f aca="false">F145*1163</f>
        <v>227110.64</v>
      </c>
      <c r="M145" s="74" t="n">
        <f aca="false">G145*9.5</f>
        <v>51815.185</v>
      </c>
      <c r="O145" s="17"/>
    </row>
    <row r="146" customFormat="false" ht="34.3" hidden="false" customHeight="true" outlineLevel="0" collapsed="false">
      <c r="A146" s="70" t="n">
        <v>4</v>
      </c>
      <c r="B146" s="71" t="s">
        <v>135</v>
      </c>
      <c r="C146" s="72" t="n">
        <v>1995</v>
      </c>
      <c r="D146" s="72" t="n">
        <v>20329.4</v>
      </c>
      <c r="E146" s="49" t="n">
        <v>11369.81</v>
      </c>
      <c r="F146" s="49" t="n">
        <v>404.26</v>
      </c>
      <c r="G146" s="55"/>
      <c r="H146" s="49" t="n">
        <v>2898.76</v>
      </c>
      <c r="I146" s="55"/>
      <c r="J146" s="73" t="n">
        <f aca="false">K146/D146</f>
        <v>23.6860994421872</v>
      </c>
      <c r="K146" s="74" t="n">
        <f aca="false">L146+M146+E146</f>
        <v>481524.19</v>
      </c>
      <c r="L146" s="74" t="n">
        <f aca="false">F146*1163</f>
        <v>470154.38</v>
      </c>
      <c r="M146" s="74" t="n">
        <f aca="false">G146*9.5</f>
        <v>0</v>
      </c>
      <c r="O146" s="17"/>
    </row>
    <row r="147" customFormat="false" ht="35.05" hidden="false" customHeight="false" outlineLevel="0" collapsed="false">
      <c r="A147" s="70" t="n">
        <v>5</v>
      </c>
      <c r="B147" s="71" t="s">
        <v>136</v>
      </c>
      <c r="C147" s="72" t="n">
        <v>1031</v>
      </c>
      <c r="D147" s="72" t="n">
        <v>4949.65</v>
      </c>
      <c r="E147" s="49" t="n">
        <v>4705.57</v>
      </c>
      <c r="F147" s="49" t="n">
        <v>90.72</v>
      </c>
      <c r="G147" s="55"/>
      <c r="H147" s="49" t="n">
        <v>233.13</v>
      </c>
      <c r="I147" s="55"/>
      <c r="J147" s="73" t="n">
        <f aca="false">K147/D147</f>
        <v>22.2668128049458</v>
      </c>
      <c r="K147" s="74" t="n">
        <f aca="false">L147+M147+E147</f>
        <v>110212.93</v>
      </c>
      <c r="L147" s="74" t="n">
        <f aca="false">F147*1163</f>
        <v>105507.36</v>
      </c>
      <c r="M147" s="74" t="n">
        <f aca="false">G147*9.5</f>
        <v>0</v>
      </c>
      <c r="O147" s="17"/>
    </row>
    <row r="148" customFormat="false" ht="26.85" hidden="false" customHeight="true" outlineLevel="0" collapsed="false">
      <c r="A148" s="70" t="n">
        <v>6</v>
      </c>
      <c r="B148" s="71" t="s">
        <v>137</v>
      </c>
      <c r="C148" s="72" t="n">
        <v>761</v>
      </c>
      <c r="D148" s="72" t="n">
        <v>2161</v>
      </c>
      <c r="E148" s="49" t="n">
        <v>4371.71</v>
      </c>
      <c r="F148" s="49" t="n">
        <v>36.96</v>
      </c>
      <c r="G148" s="55"/>
      <c r="H148" s="49" t="n">
        <v>70.8</v>
      </c>
      <c r="I148" s="55"/>
      <c r="J148" s="73" t="n">
        <f aca="false">K148/D148</f>
        <v>21.9140166589542</v>
      </c>
      <c r="K148" s="74" t="n">
        <f aca="false">L148+M148+E148</f>
        <v>47356.19</v>
      </c>
      <c r="L148" s="74" t="n">
        <f aca="false">F148*1163</f>
        <v>42984.48</v>
      </c>
      <c r="M148" s="74" t="n">
        <f aca="false">G148*9.5</f>
        <v>0</v>
      </c>
      <c r="O148" s="17"/>
    </row>
    <row r="149" customFormat="false" ht="46.25" hidden="false" customHeight="false" outlineLevel="0" collapsed="false">
      <c r="A149" s="70" t="n">
        <v>7</v>
      </c>
      <c r="B149" s="71" t="s">
        <v>138</v>
      </c>
      <c r="C149" s="72" t="n">
        <v>310</v>
      </c>
      <c r="D149" s="72" t="n">
        <v>1643.5</v>
      </c>
      <c r="E149" s="75" t="n">
        <v>4205.36</v>
      </c>
      <c r="F149" s="75" t="n">
        <v>23.72</v>
      </c>
      <c r="G149" s="55"/>
      <c r="H149" s="75" t="n">
        <v>36.7</v>
      </c>
      <c r="I149" s="49" t="n">
        <v>6.86</v>
      </c>
      <c r="J149" s="73" t="n">
        <f aca="false">K149/D149</f>
        <v>19.3439123821113</v>
      </c>
      <c r="K149" s="74" t="n">
        <f aca="false">L149+M149+E149</f>
        <v>31791.72</v>
      </c>
      <c r="L149" s="74" t="n">
        <f aca="false">F149*1163</f>
        <v>27586.36</v>
      </c>
      <c r="M149" s="74" t="n">
        <f aca="false">G149*9.5</f>
        <v>0</v>
      </c>
      <c r="O149" s="17"/>
    </row>
    <row r="150" customFormat="false" ht="23.85" hidden="false" customHeight="false" outlineLevel="0" collapsed="false">
      <c r="A150" s="70" t="n">
        <v>8</v>
      </c>
      <c r="B150" s="71" t="s">
        <v>139</v>
      </c>
      <c r="C150" s="72" t="n">
        <v>1125</v>
      </c>
      <c r="D150" s="72" t="n">
        <v>9098.4</v>
      </c>
      <c r="E150" s="49" t="n">
        <v>15242.67</v>
      </c>
      <c r="F150" s="49" t="n">
        <v>131.67</v>
      </c>
      <c r="G150" s="55"/>
      <c r="H150" s="49" t="n">
        <v>541.63</v>
      </c>
      <c r="I150" s="55"/>
      <c r="J150" s="73" t="n">
        <f aca="false">K150/D150</f>
        <v>18.5059878659984</v>
      </c>
      <c r="K150" s="74" t="n">
        <f aca="false">L150+M150+E150</f>
        <v>168374.88</v>
      </c>
      <c r="L150" s="74" t="n">
        <f aca="false">F150*1163</f>
        <v>153132.21</v>
      </c>
      <c r="M150" s="74" t="n">
        <f aca="false">G150*9.5</f>
        <v>0</v>
      </c>
      <c r="O150" s="17"/>
    </row>
    <row r="151" customFormat="false" ht="35.05" hidden="false" customHeight="false" outlineLevel="0" collapsed="false">
      <c r="A151" s="70" t="n">
        <v>9</v>
      </c>
      <c r="B151" s="71" t="s">
        <v>140</v>
      </c>
      <c r="C151" s="72" t="n">
        <v>910</v>
      </c>
      <c r="D151" s="72" t="n">
        <v>2539.5</v>
      </c>
      <c r="E151" s="49" t="n">
        <v>6997.89</v>
      </c>
      <c r="F151" s="49" t="n">
        <v>21.78</v>
      </c>
      <c r="G151" s="49" t="n">
        <v>22.54</v>
      </c>
      <c r="H151" s="49" t="n">
        <v>164.67</v>
      </c>
      <c r="I151" s="50" t="n">
        <v>53.26</v>
      </c>
      <c r="J151" s="73" t="n">
        <f aca="false">K151/D151</f>
        <v>12.8143965347509</v>
      </c>
      <c r="K151" s="74" t="n">
        <f aca="false">L151+M151+E151</f>
        <v>32542.16</v>
      </c>
      <c r="L151" s="74" t="n">
        <f aca="false">F151*1163</f>
        <v>25330.14</v>
      </c>
      <c r="M151" s="74" t="n">
        <f aca="false">G151*9.5</f>
        <v>214.13</v>
      </c>
      <c r="O151" s="17"/>
    </row>
    <row r="152" customFormat="false" ht="23.85" hidden="false" customHeight="false" outlineLevel="0" collapsed="false">
      <c r="A152" s="70" t="n">
        <v>10</v>
      </c>
      <c r="B152" s="71" t="s">
        <v>141</v>
      </c>
      <c r="C152" s="72" t="n">
        <v>185</v>
      </c>
      <c r="D152" s="72" t="n">
        <v>2840</v>
      </c>
      <c r="E152" s="55"/>
      <c r="F152" s="55"/>
      <c r="G152" s="55"/>
      <c r="H152" s="49" t="n">
        <v>172.39</v>
      </c>
      <c r="I152" s="55"/>
      <c r="J152" s="73" t="n">
        <f aca="false">K152/D152</f>
        <v>0</v>
      </c>
      <c r="K152" s="74" t="n">
        <f aca="false">L152+M152+E152</f>
        <v>0</v>
      </c>
      <c r="L152" s="74" t="n">
        <f aca="false">F152*1163</f>
        <v>0</v>
      </c>
      <c r="M152" s="74" t="n">
        <f aca="false">G152*9.5</f>
        <v>0</v>
      </c>
      <c r="O152" s="17"/>
    </row>
    <row r="153" customFormat="false" ht="13.8" hidden="false" customHeight="false" outlineLevel="0" collapsed="false">
      <c r="A153" s="63"/>
      <c r="B153" s="64" t="s">
        <v>66</v>
      </c>
      <c r="C153" s="65" t="n">
        <f aca="false">SUM(C144:C152)</f>
        <v>7883</v>
      </c>
      <c r="D153" s="65" t="n">
        <f aca="false">SUM(D144:D152)</f>
        <v>62990.85</v>
      </c>
      <c r="E153" s="65" t="n">
        <f aca="false">SUM(E144:E152)</f>
        <v>85508.46</v>
      </c>
      <c r="F153" s="65" t="n">
        <f aca="false">SUM(F144:F152)</f>
        <v>1312.46</v>
      </c>
      <c r="G153" s="65" t="n">
        <f aca="false">SUM(G144:G152)</f>
        <v>5476.77</v>
      </c>
      <c r="H153" s="65" t="n">
        <f aca="false">SUM(H144:H152)</f>
        <v>5458.48</v>
      </c>
      <c r="I153" s="76" t="n">
        <f aca="false">SUM(I144:I152)</f>
        <v>60.12</v>
      </c>
      <c r="J153" s="68"/>
      <c r="K153" s="68"/>
      <c r="L153" s="68"/>
      <c r="M153" s="68"/>
      <c r="O153" s="77"/>
    </row>
    <row r="154" customFormat="false" ht="13.8" hidden="false" customHeight="false" outlineLevel="0" collapsed="false">
      <c r="A154" s="63"/>
      <c r="B154" s="64" t="s">
        <v>67</v>
      </c>
      <c r="C154" s="65"/>
      <c r="D154" s="65"/>
      <c r="E154" s="65"/>
      <c r="F154" s="65"/>
      <c r="G154" s="65"/>
      <c r="H154" s="65"/>
      <c r="I154" s="76"/>
      <c r="J154" s="76" t="n">
        <f aca="false">SUM(J144:J151)/8</f>
        <v>25.6254037605437</v>
      </c>
      <c r="K154" s="68"/>
      <c r="L154" s="68"/>
      <c r="M154" s="68"/>
      <c r="O154" s="77"/>
    </row>
    <row r="155" customFormat="false" ht="14.25" hidden="false" customHeight="true" outlineLevel="0" collapsed="false">
      <c r="C155" s="41"/>
      <c r="D155" s="41"/>
      <c r="E155" s="41"/>
      <c r="F155" s="41"/>
      <c r="G155" s="41"/>
      <c r="H155" s="41"/>
      <c r="I155" s="41"/>
      <c r="J155" s="41"/>
      <c r="K155" s="43"/>
      <c r="L155" s="43"/>
      <c r="M155" s="43"/>
      <c r="O155" s="77"/>
    </row>
    <row r="156" customFormat="false" ht="13.8" hidden="true" customHeight="false" outlineLevel="0" collapsed="false">
      <c r="C156" s="41"/>
      <c r="D156" s="41"/>
      <c r="E156" s="41"/>
      <c r="F156" s="41"/>
      <c r="G156" s="41"/>
      <c r="H156" s="41"/>
      <c r="I156" s="41"/>
      <c r="J156" s="41"/>
      <c r="K156" s="43"/>
      <c r="L156" s="43"/>
      <c r="M156" s="43"/>
      <c r="O156" s="77"/>
    </row>
    <row r="157" customFormat="false" ht="13.8" hidden="true" customHeight="false" outlineLevel="0" collapsed="false">
      <c r="C157" s="41"/>
      <c r="D157" s="41"/>
      <c r="E157" s="41"/>
      <c r="F157" s="41"/>
      <c r="G157" s="41"/>
      <c r="H157" s="41"/>
      <c r="I157" s="41"/>
      <c r="J157" s="41"/>
      <c r="K157" s="43"/>
      <c r="L157" s="43"/>
      <c r="M157" s="43"/>
      <c r="O157" s="77"/>
    </row>
    <row r="158" customFormat="false" ht="7.45" hidden="false" customHeight="true" outlineLevel="0" collapsed="false">
      <c r="F158" s="24"/>
      <c r="H158" s="41"/>
      <c r="I158" s="41"/>
      <c r="J158" s="41"/>
      <c r="O158" s="77"/>
    </row>
    <row r="159" customFormat="false" ht="7.45" hidden="false" customHeight="true" outlineLevel="0" collapsed="false">
      <c r="H159" s="41"/>
      <c r="I159" s="41"/>
      <c r="J159" s="41"/>
      <c r="O159" s="77"/>
    </row>
    <row r="160" customFormat="false" ht="7.45" hidden="false" customHeight="true" outlineLevel="0" collapsed="false">
      <c r="H160" s="41"/>
      <c r="I160" s="41"/>
      <c r="J160" s="41"/>
      <c r="O160" s="77"/>
    </row>
    <row r="161" customFormat="false" ht="25.5" hidden="false" customHeight="true" outlineLevel="0" collapsed="false">
      <c r="A161" s="4" t="s">
        <v>1</v>
      </c>
      <c r="B161" s="5" t="s">
        <v>2</v>
      </c>
      <c r="C161" s="5" t="s">
        <v>3</v>
      </c>
      <c r="D161" s="5" t="s">
        <v>4</v>
      </c>
      <c r="E161" s="5" t="s">
        <v>5</v>
      </c>
      <c r="F161" s="5"/>
      <c r="G161" s="5"/>
      <c r="H161" s="5"/>
      <c r="I161" s="5"/>
      <c r="J161" s="5" t="s">
        <v>6</v>
      </c>
      <c r="K161" s="5" t="s">
        <v>7</v>
      </c>
      <c r="L161" s="5"/>
      <c r="M161" s="5"/>
      <c r="O161" s="77"/>
    </row>
    <row r="162" customFormat="false" ht="35.05" hidden="false" customHeight="false" outlineLevel="0" collapsed="false">
      <c r="A162" s="4"/>
      <c r="B162" s="5"/>
      <c r="C162" s="5"/>
      <c r="D162" s="5"/>
      <c r="E162" s="5" t="s">
        <v>8</v>
      </c>
      <c r="F162" s="5" t="s">
        <v>9</v>
      </c>
      <c r="G162" s="5" t="s">
        <v>10</v>
      </c>
      <c r="H162" s="5" t="s">
        <v>11</v>
      </c>
      <c r="I162" s="5" t="s">
        <v>12</v>
      </c>
      <c r="J162" s="5"/>
      <c r="K162" s="5" t="s">
        <v>13</v>
      </c>
      <c r="L162" s="5" t="s">
        <v>14</v>
      </c>
      <c r="M162" s="5" t="s">
        <v>15</v>
      </c>
      <c r="O162" s="77"/>
    </row>
    <row r="163" customFormat="false" ht="13.8" hidden="false" customHeight="false" outlineLevel="0" collapsed="false">
      <c r="A163" s="45" t="s">
        <v>142</v>
      </c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O163" s="77"/>
    </row>
    <row r="164" customFormat="false" ht="13.8" hidden="false" customHeight="false" outlineLevel="0" collapsed="false">
      <c r="A164" s="46" t="n">
        <v>1</v>
      </c>
      <c r="B164" s="71" t="s">
        <v>143</v>
      </c>
      <c r="C164" s="72" t="n">
        <v>6</v>
      </c>
      <c r="D164" s="72" t="n">
        <v>26</v>
      </c>
      <c r="E164" s="78" t="n">
        <v>3</v>
      </c>
      <c r="F164" s="79"/>
      <c r="G164" s="78" t="n">
        <v>146.69</v>
      </c>
      <c r="H164" s="79"/>
      <c r="I164" s="79"/>
      <c r="J164" s="80" t="n">
        <f aca="false">K164/D164</f>
        <v>53.7136538461539</v>
      </c>
      <c r="K164" s="81" t="n">
        <f aca="false">L164+M164+E164</f>
        <v>1396.555</v>
      </c>
      <c r="L164" s="74" t="n">
        <f aca="false">F164*1163</f>
        <v>0</v>
      </c>
      <c r="M164" s="74" t="n">
        <f aca="false">G164*9.5</f>
        <v>1393.555</v>
      </c>
      <c r="O164" s="77"/>
    </row>
    <row r="165" customFormat="false" ht="13.8" hidden="false" customHeight="false" outlineLevel="0" collapsed="false">
      <c r="A165" s="46" t="n">
        <v>2</v>
      </c>
      <c r="B165" s="71" t="s">
        <v>144</v>
      </c>
      <c r="C165" s="72" t="n">
        <v>90</v>
      </c>
      <c r="D165" s="72" t="n">
        <v>761.3</v>
      </c>
      <c r="E165" s="78" t="n">
        <v>427.97</v>
      </c>
      <c r="F165" s="78" t="n">
        <v>19.97</v>
      </c>
      <c r="G165" s="79"/>
      <c r="H165" s="78" t="n">
        <v>11.39</v>
      </c>
      <c r="I165" s="78" t="n">
        <v>2</v>
      </c>
      <c r="J165" s="80" t="n">
        <f aca="false">K165/D165</f>
        <v>31.0693287797189</v>
      </c>
      <c r="K165" s="81" t="n">
        <f aca="false">L165+M165+E165</f>
        <v>23653.08</v>
      </c>
      <c r="L165" s="74" t="n">
        <f aca="false">F165*1163</f>
        <v>23225.11</v>
      </c>
      <c r="M165" s="74" t="n">
        <f aca="false">G165*9.5</f>
        <v>0</v>
      </c>
      <c r="O165" s="77"/>
    </row>
    <row r="166" customFormat="false" ht="23.85" hidden="false" customHeight="true" outlineLevel="0" collapsed="false">
      <c r="A166" s="46" t="n">
        <v>3</v>
      </c>
      <c r="B166" s="71" t="s">
        <v>145</v>
      </c>
      <c r="C166" s="72" t="n">
        <v>50</v>
      </c>
      <c r="D166" s="72" t="n">
        <v>426.8</v>
      </c>
      <c r="E166" s="78" t="n">
        <v>575.06</v>
      </c>
      <c r="F166" s="78" t="n">
        <v>10.19</v>
      </c>
      <c r="G166" s="79"/>
      <c r="H166" s="78" t="n">
        <v>6.66</v>
      </c>
      <c r="I166" s="78" t="n">
        <v>1</v>
      </c>
      <c r="J166" s="80" t="n">
        <f aca="false">K166/D166</f>
        <v>29.1144095595126</v>
      </c>
      <c r="K166" s="81" t="n">
        <f aca="false">L166+M166+E166</f>
        <v>12426.03</v>
      </c>
      <c r="L166" s="81" t="n">
        <f aca="false">F166*1163</f>
        <v>11850.97</v>
      </c>
      <c r="M166" s="74" t="n">
        <f aca="false">G166*9.5</f>
        <v>0</v>
      </c>
      <c r="O166" s="77"/>
    </row>
    <row r="167" customFormat="false" ht="13.8" hidden="false" customHeight="false" outlineLevel="0" collapsed="false">
      <c r="A167" s="46" t="n">
        <v>4</v>
      </c>
      <c r="B167" s="71" t="s">
        <v>146</v>
      </c>
      <c r="C167" s="72" t="n">
        <v>52</v>
      </c>
      <c r="D167" s="72" t="n">
        <v>1060.2</v>
      </c>
      <c r="E167" s="78" t="n">
        <v>323.94</v>
      </c>
      <c r="F167" s="78" t="n">
        <v>15.6</v>
      </c>
      <c r="G167" s="79"/>
      <c r="H167" s="78" t="n">
        <v>4.41</v>
      </c>
      <c r="I167" s="79"/>
      <c r="J167" s="80" t="n">
        <f aca="false">K167/D167</f>
        <v>17.4181663837012</v>
      </c>
      <c r="K167" s="81" t="n">
        <f aca="false">L167+M167+E167</f>
        <v>18466.74</v>
      </c>
      <c r="L167" s="74" t="n">
        <f aca="false">F167*1163</f>
        <v>18142.8</v>
      </c>
      <c r="M167" s="74" t="n">
        <f aca="false">G167*9.5</f>
        <v>0</v>
      </c>
      <c r="O167" s="77"/>
    </row>
    <row r="168" customFormat="false" ht="13.8" hidden="false" customHeight="false" outlineLevel="0" collapsed="false">
      <c r="A168" s="46" t="n">
        <v>5</v>
      </c>
      <c r="B168" s="71" t="s">
        <v>147</v>
      </c>
      <c r="C168" s="72" t="n">
        <v>20</v>
      </c>
      <c r="D168" s="72" t="n">
        <v>170.4</v>
      </c>
      <c r="E168" s="78" t="n">
        <v>58.83</v>
      </c>
      <c r="F168" s="79"/>
      <c r="G168" s="78" t="n">
        <v>285.38</v>
      </c>
      <c r="H168" s="79"/>
      <c r="I168" s="79"/>
      <c r="J168" s="80" t="n">
        <f aca="false">K168/D168</f>
        <v>16.2555164319249</v>
      </c>
      <c r="K168" s="81" t="n">
        <f aca="false">L168+M168+E168</f>
        <v>2769.94</v>
      </c>
      <c r="L168" s="74" t="n">
        <f aca="false">F168*1163</f>
        <v>0</v>
      </c>
      <c r="M168" s="74" t="n">
        <f aca="false">G168*9.5</f>
        <v>2711.11</v>
      </c>
      <c r="O168" s="77"/>
    </row>
    <row r="169" customFormat="false" ht="13.8" hidden="false" customHeight="false" outlineLevel="0" collapsed="false">
      <c r="A169" s="46" t="n">
        <v>6</v>
      </c>
      <c r="B169" s="71" t="s">
        <v>148</v>
      </c>
      <c r="C169" s="72" t="n">
        <v>701</v>
      </c>
      <c r="D169" s="72" t="n">
        <v>2911</v>
      </c>
      <c r="E169" s="78" t="n">
        <v>976.8</v>
      </c>
      <c r="F169" s="78" t="n">
        <v>37.1</v>
      </c>
      <c r="G169" s="79"/>
      <c r="H169" s="78" t="n">
        <v>25.94</v>
      </c>
      <c r="I169" s="79"/>
      <c r="J169" s="80" t="n">
        <f aca="false">K169/D169</f>
        <v>15.157712126417</v>
      </c>
      <c r="K169" s="81" t="n">
        <f aca="false">L169+M169+E169</f>
        <v>44124.1</v>
      </c>
      <c r="L169" s="74" t="n">
        <f aca="false">F169*1163</f>
        <v>43147.3</v>
      </c>
      <c r="M169" s="74" t="n">
        <f aca="false">G169*9.5</f>
        <v>0</v>
      </c>
      <c r="O169" s="77"/>
    </row>
    <row r="170" customFormat="false" ht="13.8" hidden="false" customHeight="false" outlineLevel="0" collapsed="false">
      <c r="A170" s="46" t="n">
        <v>7</v>
      </c>
      <c r="B170" s="71" t="s">
        <v>149</v>
      </c>
      <c r="C170" s="72" t="n">
        <v>410</v>
      </c>
      <c r="D170" s="72" t="n">
        <v>1300.8</v>
      </c>
      <c r="E170" s="78" t="n">
        <v>280</v>
      </c>
      <c r="F170" s="78" t="n">
        <v>16.51</v>
      </c>
      <c r="G170" s="79"/>
      <c r="H170" s="78" t="n">
        <v>14</v>
      </c>
      <c r="I170" s="79"/>
      <c r="J170" s="80" t="n">
        <f aca="false">K170/D170</f>
        <v>14.9762684501845</v>
      </c>
      <c r="K170" s="81" t="n">
        <f aca="false">L170+M170+E170</f>
        <v>19481.13</v>
      </c>
      <c r="L170" s="74" t="n">
        <f aca="false">F170*1163</f>
        <v>19201.13</v>
      </c>
      <c r="M170" s="74" t="n">
        <f aca="false">G170*9.5</f>
        <v>0</v>
      </c>
      <c r="O170" s="77"/>
    </row>
    <row r="171" customFormat="false" ht="23.85" hidden="false" customHeight="false" outlineLevel="0" collapsed="false">
      <c r="A171" s="46" t="n">
        <v>8</v>
      </c>
      <c r="B171" s="71" t="s">
        <v>150</v>
      </c>
      <c r="C171" s="72" t="n">
        <v>1151</v>
      </c>
      <c r="D171" s="72" t="n">
        <v>3136.7</v>
      </c>
      <c r="E171" s="78" t="n">
        <v>4396.98</v>
      </c>
      <c r="F171" s="78" t="n">
        <v>35.93</v>
      </c>
      <c r="G171" s="79"/>
      <c r="H171" s="78" t="n">
        <v>61.17</v>
      </c>
      <c r="I171" s="79"/>
      <c r="J171" s="80" t="n">
        <f aca="false">K171/D171</f>
        <v>14.7236171772882</v>
      </c>
      <c r="K171" s="81" t="n">
        <f aca="false">L171+M171+E171</f>
        <v>46183.57</v>
      </c>
      <c r="L171" s="74" t="n">
        <f aca="false">F171*1163</f>
        <v>41786.59</v>
      </c>
      <c r="M171" s="74" t="n">
        <f aca="false">G171*9.5</f>
        <v>0</v>
      </c>
      <c r="O171" s="77"/>
    </row>
    <row r="172" customFormat="false" ht="13.8" hidden="false" customHeight="false" outlineLevel="0" collapsed="false">
      <c r="A172" s="46" t="n">
        <v>9</v>
      </c>
      <c r="B172" s="71" t="s">
        <v>151</v>
      </c>
      <c r="C172" s="72" t="n">
        <v>500</v>
      </c>
      <c r="D172" s="72" t="n">
        <v>2129.3</v>
      </c>
      <c r="E172" s="78" t="n">
        <v>1941.25</v>
      </c>
      <c r="F172" s="78" t="n">
        <v>24.9</v>
      </c>
      <c r="G172" s="79"/>
      <c r="H172" s="78" t="n">
        <v>17.68</v>
      </c>
      <c r="I172" s="79"/>
      <c r="J172" s="80" t="n">
        <f aca="false">K172/D172</f>
        <v>14.5117879115202</v>
      </c>
      <c r="K172" s="81" t="n">
        <f aca="false">L172+M172+E172</f>
        <v>30899.95</v>
      </c>
      <c r="L172" s="74" t="n">
        <f aca="false">F172*1163</f>
        <v>28958.7</v>
      </c>
      <c r="M172" s="74" t="n">
        <f aca="false">G172*9.5</f>
        <v>0</v>
      </c>
      <c r="O172" s="77"/>
    </row>
    <row r="173" customFormat="false" ht="13.8" hidden="false" customHeight="false" outlineLevel="0" collapsed="false">
      <c r="A173" s="46" t="n">
        <v>10</v>
      </c>
      <c r="B173" s="71" t="s">
        <v>152</v>
      </c>
      <c r="C173" s="72" t="n">
        <v>200</v>
      </c>
      <c r="D173" s="72" t="n">
        <v>1766.1</v>
      </c>
      <c r="E173" s="78" t="n">
        <v>303.81</v>
      </c>
      <c r="F173" s="78" t="n">
        <v>14.82</v>
      </c>
      <c r="G173" s="79"/>
      <c r="H173" s="78" t="n">
        <v>12.4</v>
      </c>
      <c r="I173" s="79"/>
      <c r="J173" s="80" t="n">
        <f aca="false">K173/D173</f>
        <v>9.93118736198403</v>
      </c>
      <c r="K173" s="81" t="n">
        <f aca="false">L173+M173+E173</f>
        <v>17539.47</v>
      </c>
      <c r="L173" s="74" t="n">
        <f aca="false">F173*1163</f>
        <v>17235.66</v>
      </c>
      <c r="M173" s="74" t="n">
        <f aca="false">G173*9.5</f>
        <v>0</v>
      </c>
      <c r="O173" s="77"/>
    </row>
    <row r="174" customFormat="false" ht="23.85" hidden="false" customHeight="false" outlineLevel="0" collapsed="false">
      <c r="A174" s="46" t="n">
        <v>11</v>
      </c>
      <c r="B174" s="71" t="s">
        <v>153</v>
      </c>
      <c r="C174" s="72" t="n">
        <v>100</v>
      </c>
      <c r="D174" s="72" t="n">
        <v>439.2</v>
      </c>
      <c r="E174" s="78" t="n">
        <v>3256.93</v>
      </c>
      <c r="F174" s="82"/>
      <c r="G174" s="79"/>
      <c r="H174" s="79"/>
      <c r="I174" s="79"/>
      <c r="J174" s="80" t="n">
        <f aca="false">K174/D174</f>
        <v>7.41559653916211</v>
      </c>
      <c r="K174" s="81" t="n">
        <f aca="false">L174+M174+E174</f>
        <v>3256.93</v>
      </c>
      <c r="L174" s="74" t="n">
        <f aca="false">F174*1163</f>
        <v>0</v>
      </c>
      <c r="M174" s="74" t="n">
        <f aca="false">G174*9.5</f>
        <v>0</v>
      </c>
      <c r="O174" s="77"/>
    </row>
    <row r="175" customFormat="false" ht="13.8" hidden="false" customHeight="false" outlineLevel="0" collapsed="false">
      <c r="A175" s="46" t="n">
        <v>12</v>
      </c>
      <c r="B175" s="71" t="s">
        <v>154</v>
      </c>
      <c r="C175" s="72" t="n">
        <v>730</v>
      </c>
      <c r="D175" s="72" t="n">
        <v>2522.9</v>
      </c>
      <c r="E175" s="83" t="n">
        <v>2472.66</v>
      </c>
      <c r="F175" s="79"/>
      <c r="G175" s="79"/>
      <c r="H175" s="83" t="n">
        <v>30.81</v>
      </c>
      <c r="I175" s="83" t="n">
        <v>3</v>
      </c>
      <c r="J175" s="80" t="n">
        <f aca="false">K175/D175</f>
        <v>0.980086408498157</v>
      </c>
      <c r="K175" s="81" t="n">
        <f aca="false">L175+M175+E175</f>
        <v>2472.66</v>
      </c>
      <c r="L175" s="74" t="n">
        <f aca="false">F175*1163</f>
        <v>0</v>
      </c>
      <c r="M175" s="74" t="n">
        <f aca="false">G175*9.5</f>
        <v>0</v>
      </c>
      <c r="O175" s="77"/>
    </row>
    <row r="176" customFormat="false" ht="13.8" hidden="false" customHeight="false" outlineLevel="0" collapsed="false">
      <c r="A176" s="46" t="n">
        <v>13</v>
      </c>
      <c r="B176" s="71" t="s">
        <v>155</v>
      </c>
      <c r="C176" s="72" t="n">
        <v>57</v>
      </c>
      <c r="D176" s="72" t="n">
        <v>240.1</v>
      </c>
      <c r="E176" s="78" t="n">
        <v>84.81</v>
      </c>
      <c r="F176" s="79"/>
      <c r="G176" s="79"/>
      <c r="H176" s="78" t="n">
        <v>1.77</v>
      </c>
      <c r="I176" s="79"/>
      <c r="J176" s="80" t="n">
        <f aca="false">K176/D176</f>
        <v>0.353227821740941</v>
      </c>
      <c r="K176" s="81" t="n">
        <f aca="false">L176+M176+E176</f>
        <v>84.81</v>
      </c>
      <c r="L176" s="74" t="n">
        <f aca="false">F176*1163</f>
        <v>0</v>
      </c>
      <c r="M176" s="74" t="n">
        <f aca="false">G176*9.5</f>
        <v>0</v>
      </c>
      <c r="O176" s="77"/>
    </row>
    <row r="177" customFormat="false" ht="13.8" hidden="false" customHeight="false" outlineLevel="0" collapsed="false">
      <c r="A177" s="63"/>
      <c r="B177" s="64" t="s">
        <v>156</v>
      </c>
      <c r="C177" s="65" t="n">
        <f aca="false">SUM(C164:C176)</f>
        <v>4067</v>
      </c>
      <c r="D177" s="65" t="n">
        <f aca="false">SUM(D164:D176)</f>
        <v>16890.8</v>
      </c>
      <c r="E177" s="65" t="n">
        <f aca="false">SUM(E164:E176)</f>
        <v>15102.04</v>
      </c>
      <c r="F177" s="65" t="n">
        <f aca="false">SUM(F164:F176)</f>
        <v>175.02</v>
      </c>
      <c r="G177" s="65" t="n">
        <f aca="false">SUM(G164:G176)</f>
        <v>432.07</v>
      </c>
      <c r="H177" s="65" t="n">
        <f aca="false">SUM(H164:H176)</f>
        <v>186.23</v>
      </c>
      <c r="I177" s="65" t="n">
        <f aca="false">SUM(I164:I176)</f>
        <v>6</v>
      </c>
      <c r="J177" s="68"/>
      <c r="K177" s="68"/>
      <c r="L177" s="68"/>
      <c r="M177" s="68"/>
      <c r="O177" s="77"/>
    </row>
    <row r="178" customFormat="false" ht="13.8" hidden="false" customHeight="false" outlineLevel="0" collapsed="false">
      <c r="A178" s="63"/>
      <c r="B178" s="64" t="s">
        <v>157</v>
      </c>
      <c r="C178" s="65"/>
      <c r="D178" s="65"/>
      <c r="E178" s="65"/>
      <c r="F178" s="65"/>
      <c r="G178" s="65"/>
      <c r="H178" s="65"/>
      <c r="I178" s="65"/>
      <c r="J178" s="84" t="n">
        <f aca="false">SUM(J164:J176)/13</f>
        <v>17.3554275998313</v>
      </c>
      <c r="K178" s="68"/>
      <c r="L178" s="68"/>
      <c r="M178" s="68"/>
      <c r="O178" s="77"/>
    </row>
    <row r="179" customFormat="false" ht="18.65" hidden="false" customHeight="true" outlineLevel="0" collapsed="false">
      <c r="O179" s="77"/>
    </row>
    <row r="180" customFormat="false" ht="17.15" hidden="false" customHeight="true" outlineLevel="0" collapsed="false">
      <c r="O180" s="77"/>
    </row>
    <row r="181" customFormat="false" ht="24.75" hidden="false" customHeight="true" outlineLevel="0" collapsed="false">
      <c r="A181" s="4" t="s">
        <v>1</v>
      </c>
      <c r="B181" s="5" t="s">
        <v>2</v>
      </c>
      <c r="C181" s="5" t="s">
        <v>3</v>
      </c>
      <c r="D181" s="5" t="s">
        <v>4</v>
      </c>
      <c r="E181" s="5" t="s">
        <v>5</v>
      </c>
      <c r="F181" s="5"/>
      <c r="G181" s="5"/>
      <c r="H181" s="5"/>
      <c r="I181" s="5"/>
      <c r="J181" s="5" t="s">
        <v>6</v>
      </c>
      <c r="K181" s="5" t="s">
        <v>7</v>
      </c>
      <c r="L181" s="5"/>
      <c r="M181" s="5"/>
      <c r="O181" s="77"/>
    </row>
    <row r="182" customFormat="false" ht="35.05" hidden="false" customHeight="false" outlineLevel="0" collapsed="false">
      <c r="A182" s="4"/>
      <c r="B182" s="5"/>
      <c r="C182" s="5"/>
      <c r="D182" s="5"/>
      <c r="E182" s="5" t="s">
        <v>8</v>
      </c>
      <c r="F182" s="5" t="s">
        <v>9</v>
      </c>
      <c r="G182" s="5" t="s">
        <v>10</v>
      </c>
      <c r="H182" s="5" t="s">
        <v>11</v>
      </c>
      <c r="I182" s="5" t="s">
        <v>12</v>
      </c>
      <c r="J182" s="5"/>
      <c r="K182" s="5" t="s">
        <v>13</v>
      </c>
      <c r="L182" s="5" t="s">
        <v>14</v>
      </c>
      <c r="M182" s="5" t="s">
        <v>15</v>
      </c>
      <c r="O182" s="77"/>
    </row>
    <row r="183" customFormat="false" ht="13.8" hidden="false" customHeight="false" outlineLevel="0" collapsed="false">
      <c r="A183" s="45" t="s">
        <v>158</v>
      </c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O183" s="77"/>
    </row>
    <row r="184" customFormat="false" ht="13.8" hidden="false" customHeight="false" outlineLevel="0" collapsed="false">
      <c r="A184" s="70" t="n">
        <v>1</v>
      </c>
      <c r="B184" s="71" t="s">
        <v>159</v>
      </c>
      <c r="C184" s="72" t="n">
        <v>1000</v>
      </c>
      <c r="D184" s="72" t="n">
        <v>1456</v>
      </c>
      <c r="E184" s="85" t="n">
        <v>12700.82</v>
      </c>
      <c r="F184" s="85" t="n">
        <v>66.06</v>
      </c>
      <c r="G184" s="86"/>
      <c r="H184" s="85" t="n">
        <v>526.05</v>
      </c>
      <c r="I184" s="86"/>
      <c r="J184" s="80" t="n">
        <f aca="false">K184/D184</f>
        <v>61.4894230769231</v>
      </c>
      <c r="K184" s="87" t="n">
        <f aca="false">L184+M184+E184</f>
        <v>89528.6</v>
      </c>
      <c r="L184" s="87" t="n">
        <f aca="false">F184*1163</f>
        <v>76827.78</v>
      </c>
      <c r="M184" s="87" t="n">
        <f aca="false">G184*9.5</f>
        <v>0</v>
      </c>
      <c r="O184" s="77"/>
    </row>
    <row r="185" customFormat="false" ht="13.8" hidden="false" customHeight="false" outlineLevel="0" collapsed="false">
      <c r="A185" s="46" t="n">
        <v>2</v>
      </c>
      <c r="B185" s="71" t="s">
        <v>160</v>
      </c>
      <c r="C185" s="72" t="n">
        <v>80</v>
      </c>
      <c r="D185" s="72" t="n">
        <v>232.1</v>
      </c>
      <c r="E185" s="85" t="n">
        <v>45.84</v>
      </c>
      <c r="F185" s="85" t="n">
        <v>5.4</v>
      </c>
      <c r="G185" s="86"/>
      <c r="H185" s="85" t="n">
        <v>6.38</v>
      </c>
      <c r="I185" s="86"/>
      <c r="J185" s="80" t="n">
        <f aca="false">K185/D185</f>
        <v>27.2556656613529</v>
      </c>
      <c r="K185" s="87" t="n">
        <f aca="false">L185+M185+E185</f>
        <v>6326.04</v>
      </c>
      <c r="L185" s="87" t="n">
        <f aca="false">F185*1163</f>
        <v>6280.2</v>
      </c>
      <c r="M185" s="87" t="n">
        <f aca="false">G185*9.5</f>
        <v>0</v>
      </c>
      <c r="O185" s="77"/>
    </row>
    <row r="186" customFormat="false" ht="13.8" hidden="false" customHeight="false" outlineLevel="0" collapsed="false">
      <c r="A186" s="46" t="n">
        <v>3</v>
      </c>
      <c r="B186" s="71" t="s">
        <v>161</v>
      </c>
      <c r="C186" s="72" t="n">
        <v>193</v>
      </c>
      <c r="D186" s="72" t="n">
        <v>1478</v>
      </c>
      <c r="E186" s="85" t="n">
        <v>3392.93</v>
      </c>
      <c r="F186" s="85" t="n">
        <v>18.98</v>
      </c>
      <c r="G186" s="86"/>
      <c r="H186" s="85" t="n">
        <v>36.23</v>
      </c>
      <c r="I186" s="85" t="n">
        <v>13.2</v>
      </c>
      <c r="J186" s="80" t="n">
        <f aca="false">K186/D186</f>
        <v>17.2304939106901</v>
      </c>
      <c r="K186" s="87" t="n">
        <f aca="false">L186+M186+E186</f>
        <v>25466.67</v>
      </c>
      <c r="L186" s="87" t="n">
        <f aca="false">F186*1163</f>
        <v>22073.74</v>
      </c>
      <c r="M186" s="87" t="n">
        <f aca="false">G186*9.5</f>
        <v>0</v>
      </c>
      <c r="O186" s="77"/>
    </row>
    <row r="187" customFormat="false" ht="13.8" hidden="false" customHeight="false" outlineLevel="0" collapsed="false">
      <c r="A187" s="46" t="n">
        <v>4</v>
      </c>
      <c r="B187" s="71" t="s">
        <v>162</v>
      </c>
      <c r="C187" s="72" t="n">
        <v>280</v>
      </c>
      <c r="D187" s="72" t="n">
        <v>1838.5</v>
      </c>
      <c r="E187" s="85" t="n">
        <v>30303.56</v>
      </c>
      <c r="F187" s="86"/>
      <c r="G187" s="86"/>
      <c r="H187" s="85" t="n">
        <v>41.82</v>
      </c>
      <c r="I187" s="86"/>
      <c r="J187" s="80" t="n">
        <f aca="false">K187/D187</f>
        <v>16.4827631221104</v>
      </c>
      <c r="K187" s="87" t="n">
        <f aca="false">L187+M187+E187</f>
        <v>30303.56</v>
      </c>
      <c r="L187" s="87" t="n">
        <f aca="false">F187*1163</f>
        <v>0</v>
      </c>
      <c r="M187" s="87" t="n">
        <f aca="false">G187*9.5</f>
        <v>0</v>
      </c>
      <c r="O187" s="77"/>
    </row>
    <row r="188" customFormat="false" ht="13.8" hidden="false" customHeight="false" outlineLevel="0" collapsed="false">
      <c r="A188" s="46" t="n">
        <v>5</v>
      </c>
      <c r="B188" s="71" t="s">
        <v>163</v>
      </c>
      <c r="C188" s="72" t="n">
        <v>60</v>
      </c>
      <c r="D188" s="72" t="n">
        <v>217</v>
      </c>
      <c r="E188" s="85" t="n">
        <v>316.21</v>
      </c>
      <c r="F188" s="85" t="n">
        <v>1.22</v>
      </c>
      <c r="G188" s="86"/>
      <c r="H188" s="85" t="n">
        <v>2</v>
      </c>
      <c r="I188" s="85" t="n">
        <v>1</v>
      </c>
      <c r="J188" s="80" t="n">
        <f aca="false">K188/D188</f>
        <v>7.99571428571429</v>
      </c>
      <c r="K188" s="87" t="n">
        <f aca="false">L188+M188+E188</f>
        <v>1735.07</v>
      </c>
      <c r="L188" s="87" t="n">
        <f aca="false">F188*1163</f>
        <v>1418.86</v>
      </c>
      <c r="M188" s="87" t="n">
        <f aca="false">G188*9.5</f>
        <v>0</v>
      </c>
      <c r="O188" s="77"/>
    </row>
    <row r="189" customFormat="false" ht="13.8" hidden="false" customHeight="false" outlineLevel="0" collapsed="false">
      <c r="A189" s="46" t="n">
        <v>6</v>
      </c>
      <c r="B189" s="71" t="s">
        <v>164</v>
      </c>
      <c r="C189" s="72"/>
      <c r="D189" s="72" t="n">
        <v>121.6</v>
      </c>
      <c r="E189" s="85" t="n">
        <v>51.35</v>
      </c>
      <c r="F189" s="88"/>
      <c r="G189" s="86"/>
      <c r="H189" s="85" t="n">
        <v>1</v>
      </c>
      <c r="I189" s="88"/>
      <c r="J189" s="80" t="n">
        <f aca="false">K189/D189</f>
        <v>0.422286184210526</v>
      </c>
      <c r="K189" s="87" t="n">
        <f aca="false">L189+M189+E189</f>
        <v>51.35</v>
      </c>
      <c r="L189" s="87" t="n">
        <f aca="false">F189*1163</f>
        <v>0</v>
      </c>
      <c r="M189" s="87" t="n">
        <f aca="false">G189*9.5</f>
        <v>0</v>
      </c>
      <c r="O189" s="77"/>
    </row>
    <row r="190" customFormat="false" ht="13.8" hidden="false" customHeight="false" outlineLevel="0" collapsed="false">
      <c r="A190" s="46" t="n">
        <v>7</v>
      </c>
      <c r="B190" s="71" t="s">
        <v>165</v>
      </c>
      <c r="C190" s="72" t="n">
        <v>80</v>
      </c>
      <c r="D190" s="72" t="n">
        <v>213.7</v>
      </c>
      <c r="E190" s="85" t="n">
        <v>47.11</v>
      </c>
      <c r="F190" s="88"/>
      <c r="G190" s="86"/>
      <c r="H190" s="85" t="n">
        <v>1</v>
      </c>
      <c r="I190" s="85" t="n">
        <v>1</v>
      </c>
      <c r="J190" s="80" t="n">
        <f aca="false">K190/D190</f>
        <v>0.220449227889565</v>
      </c>
      <c r="K190" s="87" t="n">
        <f aca="false">L190+M190+E190</f>
        <v>47.11</v>
      </c>
      <c r="L190" s="87" t="n">
        <f aca="false">F190*1163</f>
        <v>0</v>
      </c>
      <c r="M190" s="87" t="n">
        <f aca="false">G190*9.5</f>
        <v>0</v>
      </c>
      <c r="O190" s="77"/>
    </row>
    <row r="191" customFormat="false" ht="13.8" hidden="false" customHeight="false" outlineLevel="0" collapsed="false">
      <c r="A191" s="46" t="n">
        <v>8</v>
      </c>
      <c r="B191" s="71" t="s">
        <v>166</v>
      </c>
      <c r="C191" s="72" t="n">
        <v>40</v>
      </c>
      <c r="D191" s="72" t="n">
        <v>173.8</v>
      </c>
      <c r="E191" s="85" t="n">
        <v>22.96</v>
      </c>
      <c r="F191" s="88"/>
      <c r="G191" s="86"/>
      <c r="H191" s="88"/>
      <c r="I191" s="85" t="n">
        <v>0.4</v>
      </c>
      <c r="J191" s="80" t="n">
        <f aca="false">K191/D191</f>
        <v>0.13210586881473</v>
      </c>
      <c r="K191" s="87" t="n">
        <f aca="false">L191+M191+E191</f>
        <v>22.96</v>
      </c>
      <c r="L191" s="87" t="n">
        <f aca="false">F191*1163</f>
        <v>0</v>
      </c>
      <c r="M191" s="87" t="n">
        <f aca="false">G191*9.5</f>
        <v>0</v>
      </c>
      <c r="O191" s="77"/>
    </row>
    <row r="192" customFormat="false" ht="13.8" hidden="false" customHeight="false" outlineLevel="0" collapsed="false">
      <c r="A192" s="46" t="n">
        <v>9</v>
      </c>
      <c r="B192" s="71" t="s">
        <v>167</v>
      </c>
      <c r="C192" s="72" t="n">
        <v>25</v>
      </c>
      <c r="D192" s="72" t="n">
        <v>98.1</v>
      </c>
      <c r="E192" s="88"/>
      <c r="F192" s="88"/>
      <c r="G192" s="86"/>
      <c r="H192" s="85" t="n">
        <v>1</v>
      </c>
      <c r="I192" s="88"/>
      <c r="J192" s="80" t="n">
        <f aca="false">K192/D192</f>
        <v>0</v>
      </c>
      <c r="K192" s="87" t="n">
        <f aca="false">L192+M192+E192</f>
        <v>0</v>
      </c>
      <c r="L192" s="87" t="n">
        <f aca="false">F192*1163</f>
        <v>0</v>
      </c>
      <c r="M192" s="87" t="n">
        <f aca="false">G192*9.5</f>
        <v>0</v>
      </c>
      <c r="O192" s="77"/>
    </row>
    <row r="193" customFormat="false" ht="13.8" hidden="false" customHeight="false" outlineLevel="0" collapsed="false">
      <c r="A193" s="63"/>
      <c r="B193" s="64" t="s">
        <v>156</v>
      </c>
      <c r="C193" s="65" t="n">
        <f aca="false">SUM(C184:C192)</f>
        <v>1758</v>
      </c>
      <c r="D193" s="65" t="n">
        <f aca="false">SUM(D184:D192)</f>
        <v>5828.8</v>
      </c>
      <c r="E193" s="65" t="n">
        <f aca="false">SUM(E184:E192)</f>
        <v>46880.78</v>
      </c>
      <c r="F193" s="65" t="n">
        <f aca="false">SUM(F184:F192)</f>
        <v>91.66</v>
      </c>
      <c r="G193" s="68"/>
      <c r="H193" s="65" t="n">
        <f aca="false">SUM(H184:H192)</f>
        <v>615.48</v>
      </c>
      <c r="I193" s="65" t="n">
        <f aca="false">SUM(I184:I192)</f>
        <v>15.6</v>
      </c>
      <c r="J193" s="68"/>
      <c r="K193" s="68"/>
      <c r="L193" s="89"/>
      <c r="M193" s="68"/>
      <c r="O193" s="77"/>
    </row>
    <row r="194" customFormat="false" ht="13.8" hidden="false" customHeight="false" outlineLevel="0" collapsed="false">
      <c r="A194" s="63"/>
      <c r="B194" s="64" t="s">
        <v>157</v>
      </c>
      <c r="C194" s="65"/>
      <c r="D194" s="65"/>
      <c r="E194" s="65"/>
      <c r="F194" s="65"/>
      <c r="G194" s="68"/>
      <c r="H194" s="65"/>
      <c r="I194" s="68"/>
      <c r="J194" s="84" t="n">
        <f aca="false">SUM(J184:J191)/8</f>
        <v>16.4036126672132</v>
      </c>
      <c r="K194" s="68"/>
      <c r="L194" s="68"/>
      <c r="M194" s="68"/>
      <c r="O194" s="77"/>
    </row>
    <row r="195" customFormat="false" ht="13.8" hidden="false" customHeight="false" outlineLevel="0" collapsed="false">
      <c r="O195" s="77"/>
    </row>
    <row r="196" customFormat="false" ht="23.85" hidden="false" customHeight="true" outlineLevel="0" collapsed="false">
      <c r="O196" s="77"/>
    </row>
    <row r="197" customFormat="false" ht="26.25" hidden="false" customHeight="true" outlineLevel="0" collapsed="false">
      <c r="A197" s="4" t="s">
        <v>1</v>
      </c>
      <c r="B197" s="5" t="s">
        <v>2</v>
      </c>
      <c r="C197" s="5" t="s">
        <v>3</v>
      </c>
      <c r="D197" s="5" t="s">
        <v>4</v>
      </c>
      <c r="E197" s="5" t="s">
        <v>5</v>
      </c>
      <c r="F197" s="5"/>
      <c r="G197" s="5"/>
      <c r="H197" s="5"/>
      <c r="I197" s="5"/>
      <c r="J197" s="5" t="s">
        <v>6</v>
      </c>
      <c r="K197" s="5" t="s">
        <v>7</v>
      </c>
      <c r="L197" s="5"/>
      <c r="M197" s="5"/>
      <c r="O197" s="77"/>
    </row>
    <row r="198" customFormat="false" ht="35.05" hidden="false" customHeight="false" outlineLevel="0" collapsed="false">
      <c r="A198" s="4"/>
      <c r="B198" s="5"/>
      <c r="C198" s="5"/>
      <c r="D198" s="5"/>
      <c r="E198" s="5" t="s">
        <v>8</v>
      </c>
      <c r="F198" s="5" t="s">
        <v>9</v>
      </c>
      <c r="G198" s="5" t="s">
        <v>10</v>
      </c>
      <c r="H198" s="5" t="s">
        <v>11</v>
      </c>
      <c r="I198" s="5" t="s">
        <v>12</v>
      </c>
      <c r="J198" s="5"/>
      <c r="K198" s="5" t="s">
        <v>13</v>
      </c>
      <c r="L198" s="5" t="s">
        <v>14</v>
      </c>
      <c r="M198" s="5" t="s">
        <v>15</v>
      </c>
      <c r="O198" s="77"/>
    </row>
    <row r="199" customFormat="false" ht="13.8" hidden="false" customHeight="false" outlineLevel="0" collapsed="false">
      <c r="A199" s="45" t="s">
        <v>168</v>
      </c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O199" s="77"/>
    </row>
    <row r="200" customFormat="false" ht="23.85" hidden="false" customHeight="false" outlineLevel="0" collapsed="false">
      <c r="A200" s="9" t="n">
        <v>1</v>
      </c>
      <c r="B200" s="33" t="s">
        <v>169</v>
      </c>
      <c r="C200" s="47" t="n">
        <v>871</v>
      </c>
      <c r="D200" s="47" t="n">
        <v>9941.8</v>
      </c>
      <c r="E200" s="12" t="n">
        <v>8363.9787837232</v>
      </c>
      <c r="F200" s="12" t="n">
        <v>179.081038362977</v>
      </c>
      <c r="G200" s="90"/>
      <c r="H200" s="12" t="n">
        <v>445.51324970902</v>
      </c>
      <c r="I200" s="90"/>
      <c r="J200" s="91" t="n">
        <f aca="false">K200/D200</f>
        <v>21.7903424329463</v>
      </c>
      <c r="K200" s="92" t="n">
        <f aca="false">L200+M200+E200</f>
        <v>216635.226399865</v>
      </c>
      <c r="L200" s="92" t="n">
        <f aca="false">F200*1163</f>
        <v>208271.247616142</v>
      </c>
      <c r="M200" s="92" t="n">
        <f aca="false">G200*9.5</f>
        <v>0</v>
      </c>
      <c r="O200" s="77"/>
    </row>
    <row r="201" customFormat="false" ht="35.05" hidden="false" customHeight="false" outlineLevel="0" collapsed="false">
      <c r="A201" s="9" t="n">
        <v>2</v>
      </c>
      <c r="B201" s="33" t="s">
        <v>170</v>
      </c>
      <c r="C201" s="47" t="n">
        <v>875</v>
      </c>
      <c r="D201" s="47" t="n">
        <v>4538.7</v>
      </c>
      <c r="E201" s="12" t="n">
        <v>6913.80038261402</v>
      </c>
      <c r="F201" s="12" t="n">
        <v>55.3633201657502</v>
      </c>
      <c r="G201" s="90"/>
      <c r="H201" s="12" t="n">
        <v>190.78523767949</v>
      </c>
      <c r="I201" s="12" t="n">
        <v>54.02469733367</v>
      </c>
      <c r="J201" s="91" t="n">
        <f aca="false">K201/D201</f>
        <v>15.7096397063876</v>
      </c>
      <c r="K201" s="92" t="n">
        <f aca="false">L201+M201+E201</f>
        <v>71301.3417353815</v>
      </c>
      <c r="L201" s="92" t="n">
        <f aca="false">F201*1163</f>
        <v>64387.5413527675</v>
      </c>
      <c r="M201" s="92" t="n">
        <f aca="false">G201*9.5</f>
        <v>0</v>
      </c>
      <c r="O201" s="77"/>
    </row>
    <row r="202" customFormat="false" ht="23.85" hidden="false" customHeight="false" outlineLevel="0" collapsed="false">
      <c r="A202" s="9" t="n">
        <v>3</v>
      </c>
      <c r="B202" s="33" t="s">
        <v>171</v>
      </c>
      <c r="C202" s="47" t="n">
        <v>2425</v>
      </c>
      <c r="D202" s="47" t="n">
        <v>12788.2</v>
      </c>
      <c r="E202" s="12" t="n">
        <v>12191.9705539097</v>
      </c>
      <c r="F202" s="12" t="n">
        <v>159.77663706934</v>
      </c>
      <c r="G202" s="12" t="n">
        <v>3.54260714373526</v>
      </c>
      <c r="H202" s="12" t="n">
        <v>251.849900242151</v>
      </c>
      <c r="I202" s="90"/>
      <c r="J202" s="91" t="n">
        <f aca="false">K202/D202</f>
        <v>15.4866090797311</v>
      </c>
      <c r="K202" s="92" t="n">
        <f aca="false">L202+M202+E202</f>
        <v>198045.854233418</v>
      </c>
      <c r="L202" s="92" t="n">
        <f aca="false">F202*1163</f>
        <v>185820.228911642</v>
      </c>
      <c r="M202" s="92" t="n">
        <f aca="false">G202*9.5</f>
        <v>33.654767865485</v>
      </c>
      <c r="O202" s="77"/>
    </row>
    <row r="203" customFormat="false" ht="13.8" hidden="false" customHeight="false" outlineLevel="0" collapsed="false">
      <c r="A203" s="9" t="n">
        <v>4</v>
      </c>
      <c r="B203" s="33" t="s">
        <v>172</v>
      </c>
      <c r="C203" s="47" t="n">
        <v>1332</v>
      </c>
      <c r="D203" s="47" t="n">
        <v>11092.1</v>
      </c>
      <c r="E203" s="12" t="n">
        <v>6631.52774621508</v>
      </c>
      <c r="F203" s="12" t="n">
        <v>99.9177102635</v>
      </c>
      <c r="G203" s="90"/>
      <c r="H203" s="12" t="n">
        <v>430.56202015531</v>
      </c>
      <c r="I203" s="12" t="n">
        <v>13.5421442026</v>
      </c>
      <c r="J203" s="91" t="n">
        <f aca="false">K203/D203</f>
        <v>11.0741721389697</v>
      </c>
      <c r="K203" s="92" t="n">
        <f aca="false">L203+M203+E203</f>
        <v>122835.824782666</v>
      </c>
      <c r="L203" s="92" t="n">
        <f aca="false">F203*1163</f>
        <v>116204.297036451</v>
      </c>
      <c r="M203" s="92" t="n">
        <f aca="false">G203*9.5</f>
        <v>0</v>
      </c>
      <c r="O203" s="77"/>
    </row>
    <row r="204" customFormat="false" ht="23.85" hidden="false" customHeight="false" outlineLevel="0" collapsed="false">
      <c r="A204" s="9" t="n">
        <v>5</v>
      </c>
      <c r="B204" s="33" t="s">
        <v>173</v>
      </c>
      <c r="C204" s="47" t="n">
        <v>8780</v>
      </c>
      <c r="D204" s="47" t="n">
        <v>8780.4</v>
      </c>
      <c r="E204" s="12" t="n">
        <v>11203.3896354411</v>
      </c>
      <c r="F204" s="12" t="n">
        <v>28.21155355365</v>
      </c>
      <c r="G204" s="12" t="n">
        <v>1898.38945130742</v>
      </c>
      <c r="H204" s="12" t="n">
        <v>112.56549248734</v>
      </c>
      <c r="I204" s="12" t="n">
        <v>41.149988825</v>
      </c>
      <c r="J204" s="91" t="n">
        <f aca="false">K204/D204</f>
        <v>7.06666281783934</v>
      </c>
      <c r="K204" s="92" t="n">
        <f aca="false">L204+M204+E204</f>
        <v>62048.1262057565</v>
      </c>
      <c r="L204" s="92" t="n">
        <f aca="false">F204*1163</f>
        <v>32810.0367828949</v>
      </c>
      <c r="M204" s="92" t="n">
        <f aca="false">G204*9.5</f>
        <v>18034.6997874205</v>
      </c>
      <c r="O204" s="77"/>
    </row>
    <row r="205" customFormat="false" ht="13.8" hidden="false" customHeight="false" outlineLevel="0" collapsed="false">
      <c r="A205" s="30"/>
      <c r="B205" s="26" t="s">
        <v>156</v>
      </c>
      <c r="C205" s="27" t="n">
        <f aca="false">SUM(C200:C204)</f>
        <v>14283</v>
      </c>
      <c r="D205" s="27" t="n">
        <f aca="false">SUM(D200:D204)</f>
        <v>47141.2</v>
      </c>
      <c r="E205" s="27" t="n">
        <f aca="false">SUM(E200:E204)</f>
        <v>45304.6671019031</v>
      </c>
      <c r="F205" s="27" t="n">
        <f aca="false">SUM(F200:F204)</f>
        <v>522.350259415217</v>
      </c>
      <c r="G205" s="27" t="n">
        <f aca="false">SUM(G200:G204)</f>
        <v>1901.93205845116</v>
      </c>
      <c r="H205" s="27" t="n">
        <f aca="false">SUM(H200:H204)</f>
        <v>1431.27590027331</v>
      </c>
      <c r="I205" s="27" t="n">
        <f aca="false">SUM(I200:I204)</f>
        <v>108.71683036127</v>
      </c>
      <c r="J205" s="29"/>
      <c r="K205" s="29"/>
      <c r="L205" s="29"/>
      <c r="M205" s="29"/>
      <c r="O205" s="77"/>
    </row>
    <row r="206" customFormat="false" ht="13.8" hidden="false" customHeight="false" outlineLevel="0" collapsed="false">
      <c r="A206" s="30"/>
      <c r="B206" s="26" t="s">
        <v>157</v>
      </c>
      <c r="C206" s="27"/>
      <c r="D206" s="27"/>
      <c r="E206" s="27"/>
      <c r="F206" s="27"/>
      <c r="G206" s="27"/>
      <c r="H206" s="27"/>
      <c r="I206" s="27"/>
      <c r="J206" s="93" t="n">
        <f aca="false">SUM(J200:J204)/5</f>
        <v>14.2254852351748</v>
      </c>
      <c r="K206" s="29"/>
      <c r="L206" s="29"/>
      <c r="M206" s="29"/>
      <c r="O206" s="77"/>
    </row>
    <row r="208" customFormat="false" ht="15" hidden="false" customHeight="false" outlineLevel="0" collapsed="false">
      <c r="B208" s="94"/>
    </row>
    <row r="209" customFormat="false" ht="15" hidden="false" customHeight="false" outlineLevel="0" collapsed="false">
      <c r="I209" s="24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1:A162"/>
    <mergeCell ref="B161:B162"/>
    <mergeCell ref="C161:C162"/>
    <mergeCell ref="D161:D162"/>
    <mergeCell ref="E161:I161"/>
    <mergeCell ref="J161:J162"/>
    <mergeCell ref="K161:M161"/>
    <mergeCell ref="A163:M163"/>
    <mergeCell ref="A181:A182"/>
    <mergeCell ref="B181:B182"/>
    <mergeCell ref="C181:C182"/>
    <mergeCell ref="D181:D182"/>
    <mergeCell ref="E181:I181"/>
    <mergeCell ref="J181:J182"/>
    <mergeCell ref="K181:M181"/>
    <mergeCell ref="A183:M183"/>
    <mergeCell ref="A197:A198"/>
    <mergeCell ref="B197:B198"/>
    <mergeCell ref="C197:C198"/>
    <mergeCell ref="D197:D198"/>
    <mergeCell ref="E197:I197"/>
    <mergeCell ref="J197:J198"/>
    <mergeCell ref="K197:M197"/>
    <mergeCell ref="A199:M19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3053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2023-02-16T09:39:15Z</dcterms:modified>
  <cp:revision>333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