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віт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<sst xmlns="http://schemas.openxmlformats.org/spreadsheetml/2006/main" count="306" uniqueCount="206">
  <si>
    <t xml:space="preserve">Обсяг та структура енергоресурсів, спожитих будівлями за січень-травень 2024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</si>
  <si>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</si>
  <si>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</si>
  <si>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</si>
  <si>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</si>
  <si>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</si>
  <si>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</si>
  <si>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</si>
  <si>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</si>
  <si>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</si>
  <si>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</si>
  <si>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</si>
  <si>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</si>
  <si>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</si>
  <si>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</si>
  <si>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</si>
  <si>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</si>
  <si>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</si>
  <si>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49 (Княгининок)</t>
  </si>
  <si>
    <t xml:space="preserve">ЗДО № 46 (Забороль)</t>
  </si>
  <si>
    <t xml:space="preserve">ЗДО № 12</t>
  </si>
  <si>
    <t xml:space="preserve">ЗДО № 50 (Рокині)</t>
  </si>
  <si>
    <t xml:space="preserve">ЗДО № 44 (В.Омеляник)</t>
  </si>
  <si>
    <t xml:space="preserve">ЗДО № 36</t>
  </si>
  <si>
    <t xml:space="preserve">ЗДО № 21</t>
  </si>
  <si>
    <t xml:space="preserve">ЗДО № 18</t>
  </si>
  <si>
    <t xml:space="preserve">ЗДО № 41</t>
  </si>
  <si>
    <t xml:space="preserve">ЗДО № 03</t>
  </si>
  <si>
    <t xml:space="preserve">ЗДО № 01</t>
  </si>
  <si>
    <t xml:space="preserve">ЗДО № 38</t>
  </si>
  <si>
    <t xml:space="preserve">ЗДО № 20</t>
  </si>
  <si>
    <t xml:space="preserve">ЗДО № 08</t>
  </si>
  <si>
    <t xml:space="preserve">ЗДО № 07</t>
  </si>
  <si>
    <t xml:space="preserve">ЗДО № 30</t>
  </si>
  <si>
    <t xml:space="preserve">ЗДО № 04</t>
  </si>
  <si>
    <t xml:space="preserve">ЗДО № 31</t>
  </si>
  <si>
    <t xml:space="preserve">ЗДО № 09</t>
  </si>
  <si>
    <t xml:space="preserve">ЗДО № 11</t>
  </si>
  <si>
    <t xml:space="preserve">ЗДО № 34</t>
  </si>
  <si>
    <t xml:space="preserve">ЗДО № 47 (Одеради)</t>
  </si>
  <si>
    <t xml:space="preserve">ЗДО № 23</t>
  </si>
  <si>
    <t xml:space="preserve">ЗДО № 48 (Тарасове)</t>
  </si>
  <si>
    <t xml:space="preserve">ЗДО № 33</t>
  </si>
  <si>
    <t xml:space="preserve">ЗДО № 39</t>
  </si>
  <si>
    <t xml:space="preserve">ЗДО № 24</t>
  </si>
  <si>
    <t xml:space="preserve">ЗДО № 25</t>
  </si>
  <si>
    <t xml:space="preserve">ЗДО № 17</t>
  </si>
  <si>
    <t xml:space="preserve">ЗДО № 37</t>
  </si>
  <si>
    <t xml:space="preserve">ЗДО № 06</t>
  </si>
  <si>
    <t xml:space="preserve">ЗДО № 35</t>
  </si>
  <si>
    <t xml:space="preserve">ЗДО № 42 (Дачне)</t>
  </si>
  <si>
    <t xml:space="preserve">ЗДО № 28</t>
  </si>
  <si>
    <t xml:space="preserve">ЗДО № 27</t>
  </si>
  <si>
    <t xml:space="preserve">ЗДО № 14</t>
  </si>
  <si>
    <t xml:space="preserve">ЗДО № 10</t>
  </si>
  <si>
    <t xml:space="preserve">ЗДО № 32</t>
  </si>
  <si>
    <t xml:space="preserve">ЗДО № 13</t>
  </si>
  <si>
    <t xml:space="preserve">ЗДО № 19</t>
  </si>
  <si>
    <t xml:space="preserve">ЗДО № 22</t>
  </si>
  <si>
    <t xml:space="preserve">ЗДО № 29</t>
  </si>
  <si>
    <t xml:space="preserve">ЗДО № 02</t>
  </si>
  <si>
    <t xml:space="preserve">ЗДО № 26</t>
  </si>
  <si>
    <t xml:space="preserve">ЗДО № 05</t>
  </si>
  <si>
    <t xml:space="preserve">ЗДО № 16</t>
  </si>
  <si>
    <t xml:space="preserve">ЗДО № 40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</si>
  <si>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</si>
  <si>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</si>
  <si>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</si>
  <si>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</si>
  <si>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</si>
  <si>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</si>
  <si>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</si>
  <si>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02</t>
  </si>
  <si>
    <t xml:space="preserve">ЗЗСО № 34 (Княгининок)</t>
  </si>
  <si>
    <t xml:space="preserve">ЗЗСО № 28 </t>
  </si>
  <si>
    <t xml:space="preserve">Будинок вчителя</t>
  </si>
  <si>
    <t xml:space="preserve">ЗЗСО № 38 (Рокині)</t>
  </si>
  <si>
    <t xml:space="preserve">ЗЗСО № 13</t>
  </si>
  <si>
    <t xml:space="preserve">ЗЗСО № 18</t>
  </si>
  <si>
    <t xml:space="preserve">ЗЗСО № 05</t>
  </si>
  <si>
    <t xml:space="preserve">ЗЗСО № 07</t>
  </si>
  <si>
    <t xml:space="preserve">ЗЗСО № 39 (Шепель)</t>
  </si>
  <si>
    <t xml:space="preserve">ЗЗСО № 32 (Забороль)</t>
  </si>
  <si>
    <t xml:space="preserve">ЗЗСО № 30 (Боголюби)</t>
  </si>
  <si>
    <t xml:space="preserve">ДЮСШ № 2 </t>
  </si>
  <si>
    <t xml:space="preserve">ЗЗСО № 21</t>
  </si>
  <si>
    <t xml:space="preserve">ЗЗСО № 19</t>
  </si>
  <si>
    <t xml:space="preserve">ЗЗСО № 14</t>
  </si>
  <si>
    <t xml:space="preserve">ПУМ</t>
  </si>
  <si>
    <t xml:space="preserve">ЗЗСО № 03</t>
  </si>
  <si>
    <t xml:space="preserve">ЗЗСО № 10</t>
  </si>
  <si>
    <t xml:space="preserve">ЗЗСО № 16</t>
  </si>
  <si>
    <t xml:space="preserve">ЗЗСО № 31 (Жидичин)</t>
  </si>
  <si>
    <t xml:space="preserve">ЗЗСО № 23</t>
  </si>
  <si>
    <t xml:space="preserve">ЗЗСО № 08</t>
  </si>
  <si>
    <t xml:space="preserve">ЗЗСО № 15</t>
  </si>
  <si>
    <t xml:space="preserve">НРЦ</t>
  </si>
  <si>
    <t xml:space="preserve">ЗЗСО № 17</t>
  </si>
  <si>
    <t xml:space="preserve">ЗЗСО № 01</t>
  </si>
  <si>
    <t xml:space="preserve">ЗЗСО № 09</t>
  </si>
  <si>
    <t xml:space="preserve">ЗЗСО № 20</t>
  </si>
  <si>
    <t xml:space="preserve">ЗЗСО № 22</t>
  </si>
  <si>
    <t xml:space="preserve">ЗЗСО № 04</t>
  </si>
  <si>
    <t xml:space="preserve">ЗЗСО № 11</t>
  </si>
  <si>
    <t xml:space="preserve">ЗЗСО № 12</t>
  </si>
  <si>
    <t xml:space="preserve">ЗЗСО № 27</t>
  </si>
  <si>
    <t xml:space="preserve">ЗЗСО № 25</t>
  </si>
  <si>
    <t xml:space="preserve">ЗЗСО № 24</t>
  </si>
  <si>
    <t xml:space="preserve">ЗЗСО № 26</t>
  </si>
  <si>
    <t xml:space="preserve">ЗЗСО № 35 (Клепачів)</t>
  </si>
  <si>
    <t xml:space="preserve">Адмінприміщення ДО</t>
  </si>
  <si>
    <t xml:space="preserve">ЗЗСО № 37 (Одеради)</t>
  </si>
  <si>
    <t xml:space="preserve">ЗЗСО № 36 (Кульчин)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</si>
  <si>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</si>
  <si>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</si>
  <si>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</si>
  <si>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</si>
  <si>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</si>
  <si>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УТЗ ЛМР,                          Б. Хмельницького, 21</t>
  </si>
  <si>
    <t xml:space="preserve">Княгининівська сільська рада</t>
  </si>
  <si>
    <t xml:space="preserve">МВ ЛМР,                          Б. Хмельницького, 17</t>
  </si>
  <si>
    <t xml:space="preserve">ЛМР,                          Б. Хмельницького, 19</t>
  </si>
  <si>
    <t xml:space="preserve">Жидичинська сільська рада</t>
  </si>
  <si>
    <t xml:space="preserve">Департамент ЖКГ</t>
  </si>
  <si>
    <t xml:space="preserve">Терцентр соціального обслуговування</t>
  </si>
  <si>
    <t xml:space="preserve">Заборольська сільська рада</t>
  </si>
  <si>
    <t xml:space="preserve">Департамент соціальної політики ЛМР</t>
  </si>
  <si>
    <t xml:space="preserve">Департамент державної реєстрації</t>
  </si>
  <si>
    <t xml:space="preserve">ЦНАП</t>
  </si>
  <si>
    <t xml:space="preserve">УСС СДМ (РАГС)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</si>
  <si>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</si>
  <si>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</si>
  <si>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</si>
  <si>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УСС СДМ (Кравчука, 19-г)</t>
  </si>
  <si>
    <t xml:space="preserve">ЗАКЛАДИ УПРАВЛІННЯ ОХОРОНИ ЗДОРОВ'Я</t>
  </si>
  <si>
    <t xml:space="preserve">МО ЛМТГ  (ЛЦПМСД)    (пр-т. Волі 66а,        вул. Привокзальна 13)</t>
  </si>
  <si>
    <t xml:space="preserve">МО ЛМТГ (амб №20)         (с. Забороль)</t>
  </si>
  <si>
    <t xml:space="preserve">ЛКПБ             (пологовий будинок)</t>
  </si>
  <si>
    <t xml:space="preserve">МО ЛМТГ (амб №19)     (вул. Стрілецька 37)</t>
  </si>
  <si>
    <t xml:space="preserve">МО ЛМТГ (ЛЦПМСД №1)  (вул. Бенделіані 7)</t>
  </si>
  <si>
    <t xml:space="preserve">МО ЛМТГ               (вул. Корольова 3)</t>
  </si>
  <si>
    <t xml:space="preserve">МО ЛМТГ (ЛЦПМСД №2)  (пр-т. Відродження 13, с. Прилуцьке)</t>
  </si>
  <si>
    <t xml:space="preserve">МО ЛМТГ (ЛЦПМСД №3)  (вул. Стефаника 3а)</t>
  </si>
  <si>
    <t xml:space="preserve">ЛМДП (дитяча поліклініка, 2 заклади)</t>
  </si>
  <si>
    <t xml:space="preserve">МО ЛМТГ (лікарня, основний корпус,       пр-т. Відродження 13)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</si>
  <si>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</si>
  <si>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</si>
  <si>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</si>
  <si>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ЗАКЛАДИ ДЕПАРТАМЕНТУ КУЛЬТУРИ</t>
  </si>
  <si>
    <t xml:space="preserve">БК с. Жидичин</t>
  </si>
  <si>
    <t xml:space="preserve">Культурно-мистец центр "Красне"</t>
  </si>
  <si>
    <t xml:space="preserve">Бібліотека № 10</t>
  </si>
  <si>
    <t xml:space="preserve">БК с. Рокині</t>
  </si>
  <si>
    <t xml:space="preserve">Прилуцький будинок культури</t>
  </si>
  <si>
    <t xml:space="preserve">БК с. Боголюби</t>
  </si>
  <si>
    <t xml:space="preserve">Музична школа № 2</t>
  </si>
  <si>
    <t xml:space="preserve">Клуб с. Милуші</t>
  </si>
  <si>
    <t xml:space="preserve">БК "Вересневе"</t>
  </si>
  <si>
    <t xml:space="preserve">КЗ "Палац культури міста Луцька"</t>
  </si>
  <si>
    <t xml:space="preserve">Клуб с. Брище</t>
  </si>
  <si>
    <t xml:space="preserve">БК "Теремно"</t>
  </si>
  <si>
    <t xml:space="preserve">Художня школа</t>
  </si>
  <si>
    <t xml:space="preserve">Музична школа № 3</t>
  </si>
  <si>
    <t xml:space="preserve">Музична школа № 1</t>
  </si>
  <si>
    <t xml:space="preserve">БК с. Шепель</t>
  </si>
  <si>
    <t xml:space="preserve">Бібліотека с. Липляни</t>
  </si>
  <si>
    <t xml:space="preserve">Бібліотека № 7</t>
  </si>
  <si>
    <t xml:space="preserve">Бібліотека № 5</t>
  </si>
  <si>
    <t xml:space="preserve">Бібліотека № 2 для дітей</t>
  </si>
  <si>
    <t xml:space="preserve">Бібліотека № 4</t>
  </si>
  <si>
    <t xml:space="preserve">Музей-скансен         смт. Рокині</t>
  </si>
  <si>
    <t xml:space="preserve">Центральна бібліотека для дорослих</t>
  </si>
  <si>
    <t xml:space="preserve">Бібліотека № 6</t>
  </si>
  <si>
    <t xml:space="preserve">Бібліотека Озерце</t>
  </si>
  <si>
    <t xml:space="preserve">БК с. Княгининок</t>
  </si>
  <si>
    <t xml:space="preserve">Клуб с. Озерце</t>
  </si>
  <si>
    <t xml:space="preserve">Центральна дитяча бібліотека</t>
  </si>
  <si>
    <t xml:space="preserve">Бібліотека № 9</t>
  </si>
  <si>
    <t xml:space="preserve">Клуб с. Сирники</t>
  </si>
  <si>
    <t xml:space="preserve">Клуб-філіал “Сучасник”</t>
  </si>
  <si>
    <t xml:space="preserve">Бібліотека Кульчин</t>
  </si>
  <si>
    <t xml:space="preserve">Клуб с. Іванчиці</t>
  </si>
  <si>
    <t xml:space="preserve">Бібліотека № 11</t>
  </si>
  <si>
    <t xml:space="preserve">БК с. Сьомаки</t>
  </si>
  <si>
    <t xml:space="preserve">Бібліотека Дачне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</si>
  <si>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</si>
  <si>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</si>
  <si>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</si>
  <si>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СДЮШОР (плавання)</t>
  </si>
  <si>
    <t xml:space="preserve">КП “Стадіон Авангард”</t>
  </si>
  <si>
    <t xml:space="preserve">Біла Тура</t>
  </si>
  <si>
    <t xml:space="preserve">Білий м'яч</t>
  </si>
  <si>
    <t xml:space="preserve">ДЮСШ № 4</t>
  </si>
  <si>
    <t xml:space="preserve">ДЮСШ № 3</t>
  </si>
  <si>
    <t xml:space="preserve">Атлет</t>
  </si>
  <si>
    <t xml:space="preserve">Стріла</t>
  </si>
  <si>
    <t xml:space="preserve">Олімпія</t>
  </si>
  <si>
    <t xml:space="preserve">Лучеськ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</si>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</sst>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2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1"/>
      <color rgb="FFFF4000"/>
      <name val="Calibri"/>
      <family val="2"/>
      <charset val="1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sz val="11"/>
      <color rgb="FFFF4000"/>
      <name val="Calibri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4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3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3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8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2" fillId="3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8" fillId="2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8" fillId="2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8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5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3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2" xfId="20"/>
    <cellStyle name="Звичайний 3" xfId="21"/>
    <cellStyle name="Звичайний 4" xfId="22"/>
    <cellStyle name="Звичайний 7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Public19/Ekonomika/3_&#1042;&#1110;&#1076;&#1076;&#1110;&#1083;%20&#1040;&#1053;&#1040;&#1051;&#1030;&#1058;&#1048;&#1050;&#1048;_&#1052;&#1054;&#1053;&#1030;&#1058;&#1054;&#1056;&#1048;&#1053;&#1043;&#1059;/3_&#1045;&#1053;&#1045;&#1056;&#1043;&#1054;&#1047;&#1041;&#1045;&#1056;&#1045;&#1046;&#1045;&#1053;&#1053;&#1071;/1_&#1052;&#1054;&#1053;&#1030;&#1058;&#1054;&#1056;&#1048;&#1053;&#1043;_&#1077;&#1085;&#1077;&#1088;&#1075;&#1086;&#1088;&#1077;&#1089;&#1091;&#1088;&#1089;&#1110;&#1074;/&#1040;&#1085;&#1072;&#1083;&#1110;&#1079;&#1080;%20&#1087;&#1080;&#1090;&#1086;&#1084;&#1086;&#1075;&#1086;%20&#1077;&#1085;&#1077;&#1088;&#1075;&#1086;&#1089;&#1087;&#1086;&#1078;&#1080;&#1074;&#1072;&#1085;&#1085;&#1103;%20&#1073;&#1102;&#1076;&#1078;.%20&#1091;&#1089;&#1090;&#1072;&#1085;&#1086;&#1074;%20(&#1110;&#1079;%20&#1045;&#1085;&#1077;&#1088;&#1075;&#1086;&#1055;&#1083;&#1072;&#1085;&#1091;)/2024/&#1047;&#1074;&#1110;&#1090;_&#1089;&#1110;&#1095;&#1077;&#1085;&#1100;-&#1090;&#1088;&#1072;&#1074;&#1077;&#1085;&#1100;%20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ічень"/>
      <sheetName val="лютий"/>
      <sheetName val="березень"/>
      <sheetName val="квітень"/>
      <sheetName val="травень"/>
      <sheetName val="нарост 2024"/>
      <sheetName val="Звіт"/>
    </sheetNames>
    <sheetDataSet>
      <sheetData sheetId="0">
        <row r="7">
          <cell r="E7">
            <v>942.85</v>
          </cell>
          <cell r="F7">
            <v>11.36</v>
          </cell>
          <cell r="G7">
            <v>22.6</v>
          </cell>
          <cell r="H7">
            <v>24.6</v>
          </cell>
        </row>
        <row r="8">
          <cell r="E8">
            <v>3074.02</v>
          </cell>
          <cell r="F8">
            <v>22.06</v>
          </cell>
        </row>
        <row r="8">
          <cell r="H8">
            <v>53.43</v>
          </cell>
        </row>
        <row r="9">
          <cell r="E9">
            <v>1825.47</v>
          </cell>
        </row>
        <row r="9">
          <cell r="G9">
            <v>2272.27</v>
          </cell>
          <cell r="H9">
            <v>27.97</v>
          </cell>
        </row>
        <row r="10">
          <cell r="E10">
            <v>3585.47</v>
          </cell>
          <cell r="F10">
            <v>67.48</v>
          </cell>
        </row>
        <row r="10">
          <cell r="H10">
            <v>169.63</v>
          </cell>
        </row>
        <row r="11">
          <cell r="E11">
            <v>5265.69</v>
          </cell>
          <cell r="F11">
            <v>64.83</v>
          </cell>
        </row>
        <row r="11">
          <cell r="H11">
            <v>66.1</v>
          </cell>
        </row>
        <row r="12">
          <cell r="E12">
            <v>1657.98</v>
          </cell>
          <cell r="F12">
            <v>27.89</v>
          </cell>
        </row>
        <row r="12">
          <cell r="H12">
            <v>39.82</v>
          </cell>
          <cell r="I12">
            <v>31.82</v>
          </cell>
        </row>
        <row r="13">
          <cell r="E13">
            <v>2487.72</v>
          </cell>
        </row>
        <row r="13">
          <cell r="G13">
            <v>2048.61</v>
          </cell>
          <cell r="H13">
            <v>40.5</v>
          </cell>
        </row>
        <row r="14">
          <cell r="E14">
            <v>4201.52</v>
          </cell>
          <cell r="F14">
            <v>52.69</v>
          </cell>
        </row>
        <row r="14">
          <cell r="H14">
            <v>163.41</v>
          </cell>
          <cell r="I14">
            <v>37.89</v>
          </cell>
        </row>
        <row r="15">
          <cell r="E15">
            <v>4530.32</v>
          </cell>
          <cell r="F15">
            <v>60.65</v>
          </cell>
        </row>
        <row r="15">
          <cell r="H15">
            <v>67.93</v>
          </cell>
          <cell r="I15">
            <v>42.79</v>
          </cell>
        </row>
        <row r="16">
          <cell r="E16">
            <v>2745.65</v>
          </cell>
          <cell r="F16">
            <v>54.46</v>
          </cell>
        </row>
        <row r="16">
          <cell r="H16">
            <v>123.38</v>
          </cell>
          <cell r="I16">
            <v>43.94</v>
          </cell>
        </row>
        <row r="17">
          <cell r="E17">
            <v>2934.71</v>
          </cell>
        </row>
        <row r="17">
          <cell r="G17">
            <v>3431.12</v>
          </cell>
          <cell r="H17">
            <v>54.27</v>
          </cell>
        </row>
        <row r="18">
          <cell r="E18">
            <v>2779.67</v>
          </cell>
          <cell r="F18">
            <v>53.48</v>
          </cell>
        </row>
        <row r="18">
          <cell r="H18">
            <v>66.77</v>
          </cell>
          <cell r="I18">
            <v>59.77</v>
          </cell>
        </row>
        <row r="19">
          <cell r="E19">
            <v>3300.39</v>
          </cell>
          <cell r="F19">
            <v>23.06</v>
          </cell>
        </row>
        <row r="19">
          <cell r="H19">
            <v>58.24</v>
          </cell>
        </row>
        <row r="20">
          <cell r="E20">
            <v>4031.63</v>
          </cell>
          <cell r="F20">
            <v>24.14</v>
          </cell>
        </row>
        <row r="20">
          <cell r="H20">
            <v>81.33</v>
          </cell>
        </row>
        <row r="21">
          <cell r="E21">
            <v>3911.06</v>
          </cell>
          <cell r="F21">
            <v>51.96</v>
          </cell>
        </row>
        <row r="21">
          <cell r="H21">
            <v>88.62</v>
          </cell>
          <cell r="I21">
            <v>13.96</v>
          </cell>
        </row>
        <row r="22">
          <cell r="E22">
            <v>4457.54</v>
          </cell>
          <cell r="F22">
            <v>40.95</v>
          </cell>
        </row>
        <row r="22">
          <cell r="H22">
            <v>163.55</v>
          </cell>
          <cell r="I22">
            <v>27.34</v>
          </cell>
        </row>
        <row r="23">
          <cell r="E23">
            <v>3352.21</v>
          </cell>
          <cell r="F23">
            <v>41.69</v>
          </cell>
        </row>
        <row r="23">
          <cell r="H23">
            <v>47.71</v>
          </cell>
          <cell r="I23">
            <v>37.81</v>
          </cell>
        </row>
        <row r="24">
          <cell r="E24">
            <v>6748.19</v>
          </cell>
          <cell r="F24">
            <v>53.29</v>
          </cell>
        </row>
        <row r="24">
          <cell r="H24">
            <v>234.06</v>
          </cell>
          <cell r="I24">
            <v>53.86</v>
          </cell>
        </row>
        <row r="25">
          <cell r="E25">
            <v>3670.29</v>
          </cell>
          <cell r="F25">
            <v>48.51</v>
          </cell>
        </row>
        <row r="25">
          <cell r="H25">
            <v>73.21</v>
          </cell>
          <cell r="I25">
            <v>93.95</v>
          </cell>
        </row>
        <row r="26">
          <cell r="E26">
            <v>5814.8</v>
          </cell>
          <cell r="F26">
            <v>53</v>
          </cell>
        </row>
        <row r="26">
          <cell r="H26">
            <v>294.35</v>
          </cell>
          <cell r="I26">
            <v>179.7</v>
          </cell>
        </row>
        <row r="27">
          <cell r="E27">
            <v>3856.58</v>
          </cell>
          <cell r="F27">
            <v>46.84</v>
          </cell>
        </row>
        <row r="27">
          <cell r="H27">
            <v>93.06</v>
          </cell>
          <cell r="I27">
            <v>65.43</v>
          </cell>
        </row>
        <row r="28">
          <cell r="E28">
            <v>3195.32</v>
          </cell>
          <cell r="F28">
            <v>39.63</v>
          </cell>
        </row>
        <row r="28">
          <cell r="H28">
            <v>73.26</v>
          </cell>
          <cell r="I28">
            <v>39.04</v>
          </cell>
        </row>
        <row r="29">
          <cell r="E29">
            <v>1278.93</v>
          </cell>
          <cell r="F29">
            <v>11.02</v>
          </cell>
        </row>
        <row r="29">
          <cell r="H29">
            <v>11.62</v>
          </cell>
        </row>
        <row r="30">
          <cell r="E30">
            <v>4414.25</v>
          </cell>
          <cell r="F30">
            <v>48.13</v>
          </cell>
        </row>
        <row r="30">
          <cell r="H30">
            <v>115.17</v>
          </cell>
        </row>
        <row r="31">
          <cell r="E31">
            <v>4481.06</v>
          </cell>
          <cell r="F31">
            <v>40.99</v>
          </cell>
        </row>
        <row r="31">
          <cell r="H31">
            <v>184.31</v>
          </cell>
          <cell r="I31">
            <v>13.89</v>
          </cell>
        </row>
        <row r="32">
          <cell r="E32">
            <v>4150.38</v>
          </cell>
          <cell r="F32">
            <v>29.94</v>
          </cell>
        </row>
        <row r="32">
          <cell r="H32">
            <v>99.67</v>
          </cell>
        </row>
        <row r="33">
          <cell r="E33">
            <v>2859.1</v>
          </cell>
          <cell r="F33">
            <v>44.35</v>
          </cell>
        </row>
        <row r="33">
          <cell r="H33">
            <v>91.24</v>
          </cell>
          <cell r="I33">
            <v>9.19</v>
          </cell>
        </row>
        <row r="34">
          <cell r="E34">
            <v>2245.97</v>
          </cell>
          <cell r="F34">
            <v>37.06</v>
          </cell>
        </row>
        <row r="34">
          <cell r="H34">
            <v>46.88</v>
          </cell>
        </row>
        <row r="35">
          <cell r="E35">
            <v>5953.62</v>
          </cell>
          <cell r="F35">
            <v>46</v>
          </cell>
        </row>
        <row r="35">
          <cell r="H35">
            <v>91.08</v>
          </cell>
          <cell r="I35">
            <v>9.84</v>
          </cell>
        </row>
        <row r="36">
          <cell r="E36">
            <v>3232.4</v>
          </cell>
          <cell r="F36">
            <v>45.73</v>
          </cell>
        </row>
        <row r="36">
          <cell r="H36">
            <v>97.65</v>
          </cell>
          <cell r="I36">
            <v>25.67</v>
          </cell>
        </row>
        <row r="37">
          <cell r="E37">
            <v>1437.34</v>
          </cell>
          <cell r="F37">
            <v>22.05</v>
          </cell>
        </row>
        <row r="37">
          <cell r="H37">
            <v>38.01</v>
          </cell>
          <cell r="I37">
            <v>14.92</v>
          </cell>
        </row>
        <row r="38">
          <cell r="E38">
            <v>3213.38</v>
          </cell>
          <cell r="F38">
            <v>41.36</v>
          </cell>
        </row>
        <row r="38">
          <cell r="H38">
            <v>101.36</v>
          </cell>
          <cell r="I38">
            <v>51.42</v>
          </cell>
        </row>
        <row r="39">
          <cell r="E39">
            <v>3826.25</v>
          </cell>
          <cell r="F39">
            <v>40.04</v>
          </cell>
        </row>
        <row r="39">
          <cell r="H39">
            <v>58.72</v>
          </cell>
          <cell r="I39">
            <v>64.81</v>
          </cell>
        </row>
        <row r="40">
          <cell r="E40">
            <v>5767.91</v>
          </cell>
          <cell r="F40">
            <v>15.08</v>
          </cell>
        </row>
        <row r="41">
          <cell r="E41">
            <v>1689.82</v>
          </cell>
        </row>
        <row r="41">
          <cell r="G41">
            <v>1084.55</v>
          </cell>
          <cell r="H41">
            <v>28</v>
          </cell>
        </row>
        <row r="42">
          <cell r="E42">
            <v>3479.76</v>
          </cell>
          <cell r="F42">
            <v>41.92</v>
          </cell>
        </row>
        <row r="42">
          <cell r="H42">
            <v>86.19</v>
          </cell>
          <cell r="I42">
            <v>54.56</v>
          </cell>
        </row>
        <row r="43">
          <cell r="E43">
            <v>4722.89</v>
          </cell>
          <cell r="F43">
            <v>40.66</v>
          </cell>
        </row>
        <row r="43">
          <cell r="H43">
            <v>115.47</v>
          </cell>
          <cell r="I43">
            <v>86.79</v>
          </cell>
        </row>
        <row r="44">
          <cell r="E44">
            <v>6347.31</v>
          </cell>
          <cell r="F44">
            <v>31.55</v>
          </cell>
        </row>
        <row r="44">
          <cell r="H44">
            <v>109.68</v>
          </cell>
          <cell r="I44">
            <v>13.77</v>
          </cell>
        </row>
        <row r="45">
          <cell r="E45">
            <v>3761.49</v>
          </cell>
          <cell r="F45">
            <v>37.48</v>
          </cell>
        </row>
        <row r="45">
          <cell r="H45">
            <v>184.9</v>
          </cell>
          <cell r="I45">
            <v>176.34</v>
          </cell>
        </row>
        <row r="46">
          <cell r="E46">
            <v>2064.62</v>
          </cell>
          <cell r="F46">
            <v>16.29</v>
          </cell>
        </row>
        <row r="46">
          <cell r="H46">
            <v>43.29</v>
          </cell>
        </row>
        <row r="47">
          <cell r="E47">
            <v>3650.4</v>
          </cell>
          <cell r="F47">
            <v>31.66</v>
          </cell>
        </row>
        <row r="47">
          <cell r="H47">
            <v>92.44</v>
          </cell>
          <cell r="I47">
            <v>52.54</v>
          </cell>
        </row>
        <row r="48">
          <cell r="E48">
            <v>2956.49</v>
          </cell>
          <cell r="F48">
            <v>19.63</v>
          </cell>
        </row>
        <row r="48">
          <cell r="H48">
            <v>58.45</v>
          </cell>
        </row>
        <row r="49">
          <cell r="E49">
            <v>15732.2</v>
          </cell>
        </row>
        <row r="49">
          <cell r="H49">
            <v>108.6</v>
          </cell>
          <cell r="I49">
            <v>9.84</v>
          </cell>
        </row>
        <row r="50">
          <cell r="E50">
            <v>5310.79</v>
          </cell>
          <cell r="F50">
            <v>32.17</v>
          </cell>
        </row>
        <row r="50">
          <cell r="H50">
            <v>106.04</v>
          </cell>
          <cell r="I50">
            <v>91.87</v>
          </cell>
        </row>
        <row r="51">
          <cell r="E51">
            <v>3148.43</v>
          </cell>
          <cell r="F51">
            <v>16.76</v>
          </cell>
        </row>
        <row r="51">
          <cell r="H51">
            <v>133.25</v>
          </cell>
        </row>
        <row r="52">
          <cell r="E52">
            <v>6648.28</v>
          </cell>
          <cell r="F52">
            <v>35.07</v>
          </cell>
        </row>
        <row r="52">
          <cell r="H52">
            <v>80.83</v>
          </cell>
          <cell r="I52">
            <v>53.76</v>
          </cell>
        </row>
        <row r="53">
          <cell r="E53">
            <v>3543.98</v>
          </cell>
          <cell r="F53">
            <v>17.06</v>
          </cell>
        </row>
        <row r="53">
          <cell r="H53">
            <v>135.43</v>
          </cell>
        </row>
        <row r="54">
          <cell r="E54">
            <v>4616.6</v>
          </cell>
          <cell r="F54">
            <v>22.93</v>
          </cell>
        </row>
        <row r="54">
          <cell r="H54">
            <v>137.38</v>
          </cell>
          <cell r="I54">
            <v>96.38</v>
          </cell>
        </row>
        <row r="55">
          <cell r="E55">
            <v>2035.74</v>
          </cell>
        </row>
        <row r="63">
          <cell r="E63">
            <v>6657.86</v>
          </cell>
        </row>
        <row r="63">
          <cell r="G63">
            <v>3357.3</v>
          </cell>
          <cell r="H63">
            <v>170.68</v>
          </cell>
        </row>
        <row r="64">
          <cell r="E64">
            <v>1912.31</v>
          </cell>
          <cell r="F64">
            <v>15.72</v>
          </cell>
        </row>
        <row r="64">
          <cell r="H64">
            <v>24.8</v>
          </cell>
        </row>
        <row r="65">
          <cell r="E65">
            <v>395.09</v>
          </cell>
          <cell r="F65">
            <v>57.15</v>
          </cell>
        </row>
        <row r="65">
          <cell r="H65">
            <v>6.12</v>
          </cell>
        </row>
        <row r="66">
          <cell r="E66">
            <v>2035.96</v>
          </cell>
          <cell r="F66">
            <v>121.26</v>
          </cell>
        </row>
        <row r="66">
          <cell r="H66">
            <v>68.74</v>
          </cell>
        </row>
        <row r="67">
          <cell r="E67">
            <v>1141.33</v>
          </cell>
          <cell r="F67">
            <v>69.24</v>
          </cell>
        </row>
        <row r="67">
          <cell r="H67">
            <v>36.49</v>
          </cell>
        </row>
        <row r="68">
          <cell r="E68">
            <v>309.73</v>
          </cell>
          <cell r="F68">
            <v>10.56</v>
          </cell>
        </row>
        <row r="68">
          <cell r="H68">
            <v>12</v>
          </cell>
        </row>
        <row r="69">
          <cell r="E69">
            <v>5693.31</v>
          </cell>
          <cell r="F69">
            <v>144.98</v>
          </cell>
        </row>
        <row r="69">
          <cell r="H69">
            <v>175.68</v>
          </cell>
          <cell r="I69">
            <v>76.5</v>
          </cell>
        </row>
        <row r="70">
          <cell r="E70">
            <v>5545.19</v>
          </cell>
          <cell r="F70">
            <v>116.83</v>
          </cell>
        </row>
        <row r="70">
          <cell r="H70">
            <v>82.38</v>
          </cell>
          <cell r="I70">
            <v>19.94</v>
          </cell>
        </row>
        <row r="71">
          <cell r="E71">
            <v>1119.77</v>
          </cell>
          <cell r="F71">
            <v>48.03</v>
          </cell>
        </row>
        <row r="71">
          <cell r="H71">
            <v>37</v>
          </cell>
        </row>
        <row r="72">
          <cell r="E72">
            <v>2896.62</v>
          </cell>
        </row>
        <row r="72">
          <cell r="G72">
            <v>8584.59</v>
          </cell>
          <cell r="H72">
            <v>59.73</v>
          </cell>
        </row>
        <row r="73">
          <cell r="E73">
            <v>5696.16</v>
          </cell>
          <cell r="F73">
            <v>61.4</v>
          </cell>
        </row>
        <row r="73">
          <cell r="H73">
            <v>53.23</v>
          </cell>
        </row>
        <row r="74">
          <cell r="E74">
            <v>3250.21</v>
          </cell>
          <cell r="F74">
            <v>71.16</v>
          </cell>
        </row>
        <row r="74">
          <cell r="H74">
            <v>51.78</v>
          </cell>
        </row>
        <row r="75">
          <cell r="E75">
            <v>3967.71</v>
          </cell>
          <cell r="F75">
            <v>98.8</v>
          </cell>
        </row>
        <row r="75">
          <cell r="H75">
            <v>121.32</v>
          </cell>
        </row>
        <row r="76">
          <cell r="E76">
            <v>1572.25</v>
          </cell>
        </row>
        <row r="76">
          <cell r="G76">
            <v>2787.12</v>
          </cell>
          <cell r="H76">
            <v>11.49</v>
          </cell>
        </row>
        <row r="77">
          <cell r="E77">
            <v>8472.58</v>
          </cell>
          <cell r="F77">
            <v>46.7</v>
          </cell>
        </row>
        <row r="77">
          <cell r="H77">
            <v>151.96</v>
          </cell>
        </row>
        <row r="78">
          <cell r="E78">
            <v>5212.35</v>
          </cell>
        </row>
        <row r="78">
          <cell r="G78">
            <v>2848.33</v>
          </cell>
          <cell r="H78">
            <v>34.07</v>
          </cell>
        </row>
        <row r="79">
          <cell r="E79">
            <v>2459.88</v>
          </cell>
          <cell r="F79">
            <v>86.73</v>
          </cell>
        </row>
        <row r="79">
          <cell r="H79">
            <v>54.98</v>
          </cell>
        </row>
        <row r="80">
          <cell r="E80">
            <v>804.61</v>
          </cell>
          <cell r="F80">
            <v>20.31</v>
          </cell>
        </row>
        <row r="80">
          <cell r="H80">
            <v>26.11</v>
          </cell>
          <cell r="I80">
            <v>19.85</v>
          </cell>
        </row>
        <row r="81">
          <cell r="E81">
            <v>2376.97</v>
          </cell>
          <cell r="F81">
            <v>125</v>
          </cell>
        </row>
        <row r="81">
          <cell r="H81">
            <v>91.98</v>
          </cell>
        </row>
        <row r="82">
          <cell r="E82">
            <v>6222.67</v>
          </cell>
          <cell r="F82">
            <v>103.15</v>
          </cell>
        </row>
        <row r="82">
          <cell r="H82">
            <v>120.81</v>
          </cell>
        </row>
        <row r="83">
          <cell r="E83">
            <v>4925.51</v>
          </cell>
          <cell r="F83">
            <v>56.04</v>
          </cell>
        </row>
        <row r="84">
          <cell r="E84">
            <v>199.92</v>
          </cell>
          <cell r="F84">
            <v>9.74</v>
          </cell>
        </row>
        <row r="84">
          <cell r="H84">
            <v>13.4</v>
          </cell>
        </row>
        <row r="85">
          <cell r="E85">
            <v>2493.2</v>
          </cell>
          <cell r="F85">
            <v>70.16</v>
          </cell>
        </row>
        <row r="85">
          <cell r="H85">
            <v>39.69</v>
          </cell>
        </row>
        <row r="86">
          <cell r="E86">
            <v>6142.42</v>
          </cell>
          <cell r="F86">
            <v>110.04</v>
          </cell>
        </row>
        <row r="86">
          <cell r="H86">
            <v>77.32</v>
          </cell>
        </row>
        <row r="87">
          <cell r="E87">
            <v>1655.33</v>
          </cell>
          <cell r="F87">
            <v>99.96</v>
          </cell>
        </row>
        <row r="87">
          <cell r="H87">
            <v>45.93</v>
          </cell>
        </row>
        <row r="88">
          <cell r="E88">
            <v>3174.82</v>
          </cell>
          <cell r="F88">
            <v>108.99</v>
          </cell>
        </row>
        <row r="88">
          <cell r="H88">
            <v>129.49</v>
          </cell>
        </row>
        <row r="89">
          <cell r="E89">
            <v>3563.78</v>
          </cell>
          <cell r="F89">
            <v>80.12</v>
          </cell>
        </row>
        <row r="89">
          <cell r="H89">
            <v>83.66</v>
          </cell>
          <cell r="I89">
            <v>8.13</v>
          </cell>
        </row>
        <row r="90">
          <cell r="E90">
            <v>1496.5</v>
          </cell>
          <cell r="F90">
            <v>67.49</v>
          </cell>
        </row>
        <row r="90">
          <cell r="H90">
            <v>103.69</v>
          </cell>
          <cell r="I90">
            <v>12.97</v>
          </cell>
        </row>
        <row r="91">
          <cell r="E91">
            <v>5051.45</v>
          </cell>
        </row>
        <row r="91">
          <cell r="G91">
            <v>6117.69</v>
          </cell>
          <cell r="H91">
            <v>60.38</v>
          </cell>
        </row>
        <row r="92">
          <cell r="E92">
            <v>5386.36</v>
          </cell>
          <cell r="F92">
            <v>117.64</v>
          </cell>
        </row>
        <row r="92">
          <cell r="H92">
            <v>88.38</v>
          </cell>
        </row>
        <row r="93">
          <cell r="E93">
            <v>2923.71</v>
          </cell>
          <cell r="F93">
            <v>90.04</v>
          </cell>
        </row>
        <row r="93">
          <cell r="H93">
            <v>109.95</v>
          </cell>
        </row>
        <row r="94">
          <cell r="E94">
            <v>5311.67</v>
          </cell>
          <cell r="F94">
            <v>82.79</v>
          </cell>
        </row>
        <row r="94">
          <cell r="H94">
            <v>99.76</v>
          </cell>
        </row>
        <row r="95">
          <cell r="E95">
            <v>2970.79</v>
          </cell>
          <cell r="F95">
            <v>69.59</v>
          </cell>
        </row>
        <row r="95">
          <cell r="H95">
            <v>103.63</v>
          </cell>
        </row>
        <row r="96">
          <cell r="E96">
            <v>3077.44</v>
          </cell>
          <cell r="F96">
            <v>59.33</v>
          </cell>
        </row>
        <row r="96">
          <cell r="H96">
            <v>65.36</v>
          </cell>
        </row>
        <row r="97">
          <cell r="E97">
            <v>1531.4</v>
          </cell>
          <cell r="F97">
            <v>80.43</v>
          </cell>
        </row>
        <row r="97">
          <cell r="H97">
            <v>65.99</v>
          </cell>
        </row>
        <row r="98">
          <cell r="E98">
            <v>18110.01</v>
          </cell>
          <cell r="F98">
            <v>83.58</v>
          </cell>
        </row>
        <row r="98">
          <cell r="H98">
            <v>156.28</v>
          </cell>
          <cell r="I98">
            <v>15.09</v>
          </cell>
        </row>
        <row r="99">
          <cell r="E99">
            <v>56157.5</v>
          </cell>
        </row>
        <row r="99">
          <cell r="H99">
            <v>38.69</v>
          </cell>
        </row>
        <row r="100">
          <cell r="E100">
            <v>2879.01</v>
          </cell>
          <cell r="F100">
            <v>78.42</v>
          </cell>
        </row>
        <row r="100">
          <cell r="H100">
            <v>53.92</v>
          </cell>
        </row>
        <row r="101">
          <cell r="E101">
            <v>3358.73</v>
          </cell>
          <cell r="F101">
            <v>61.19</v>
          </cell>
        </row>
        <row r="101">
          <cell r="H101">
            <v>91.09</v>
          </cell>
          <cell r="I101">
            <v>7.06</v>
          </cell>
        </row>
        <row r="102">
          <cell r="E102">
            <v>10077.56</v>
          </cell>
          <cell r="F102">
            <v>73.8</v>
          </cell>
        </row>
        <row r="102">
          <cell r="H102">
            <v>258.56</v>
          </cell>
          <cell r="I102">
            <v>37</v>
          </cell>
        </row>
        <row r="103">
          <cell r="E103">
            <v>3058.74</v>
          </cell>
        </row>
        <row r="104">
          <cell r="E104">
            <v>1516.87</v>
          </cell>
        </row>
        <row r="104">
          <cell r="H104">
            <v>23.63</v>
          </cell>
        </row>
        <row r="105">
          <cell r="E105">
            <v>3946.5</v>
          </cell>
        </row>
        <row r="105">
          <cell r="H105">
            <v>18.94</v>
          </cell>
        </row>
        <row r="106">
          <cell r="E106">
            <v>257.8</v>
          </cell>
        </row>
        <row r="120">
          <cell r="E120">
            <v>21.97</v>
          </cell>
        </row>
        <row r="120">
          <cell r="G120">
            <v>500.43</v>
          </cell>
        </row>
        <row r="121">
          <cell r="E121">
            <v>279.58</v>
          </cell>
        </row>
        <row r="121">
          <cell r="G121">
            <v>494.25</v>
          </cell>
        </row>
        <row r="122">
          <cell r="E122">
            <v>1126.71</v>
          </cell>
          <cell r="F122">
            <v>19.75</v>
          </cell>
        </row>
        <row r="122">
          <cell r="H122">
            <v>22.7</v>
          </cell>
        </row>
        <row r="123">
          <cell r="E123">
            <v>2160.94</v>
          </cell>
        </row>
        <row r="123">
          <cell r="G123">
            <v>2889.84</v>
          </cell>
        </row>
        <row r="124">
          <cell r="E124">
            <v>11078.43</v>
          </cell>
          <cell r="F124">
            <v>57.39</v>
          </cell>
        </row>
        <row r="124">
          <cell r="H124">
            <v>111.51</v>
          </cell>
        </row>
        <row r="125">
          <cell r="E125">
            <v>444.8</v>
          </cell>
        </row>
        <row r="125">
          <cell r="G125">
            <v>389.27</v>
          </cell>
        </row>
        <row r="126">
          <cell r="E126">
            <v>6136.48</v>
          </cell>
        </row>
        <row r="126">
          <cell r="G126">
            <v>1489.23</v>
          </cell>
          <cell r="H126">
            <v>19.06</v>
          </cell>
        </row>
        <row r="127">
          <cell r="E127">
            <v>3553.09</v>
          </cell>
        </row>
        <row r="127">
          <cell r="G127">
            <v>3357.52</v>
          </cell>
          <cell r="H127">
            <v>40.32</v>
          </cell>
        </row>
        <row r="128">
          <cell r="E128">
            <v>2219.22</v>
          </cell>
        </row>
        <row r="128">
          <cell r="G128">
            <v>2707.61</v>
          </cell>
          <cell r="H128">
            <v>25.53</v>
          </cell>
        </row>
        <row r="129">
          <cell r="E129">
            <v>637.37</v>
          </cell>
        </row>
        <row r="129">
          <cell r="G129">
            <v>1536.52</v>
          </cell>
        </row>
        <row r="130">
          <cell r="E130">
            <v>8344.42</v>
          </cell>
          <cell r="F130">
            <v>27.59</v>
          </cell>
        </row>
        <row r="130">
          <cell r="H130">
            <v>61.95</v>
          </cell>
        </row>
        <row r="131">
          <cell r="E131">
            <v>2914.97</v>
          </cell>
        </row>
        <row r="131">
          <cell r="G131">
            <v>3445.72</v>
          </cell>
          <cell r="H131">
            <v>85.54</v>
          </cell>
        </row>
        <row r="132">
          <cell r="E132">
            <v>477.78</v>
          </cell>
          <cell r="F132">
            <v>1.67</v>
          </cell>
        </row>
        <row r="132">
          <cell r="H132">
            <v>4.64</v>
          </cell>
        </row>
        <row r="133">
          <cell r="E133">
            <v>4794.67</v>
          </cell>
        </row>
        <row r="133">
          <cell r="H133">
            <v>14.25</v>
          </cell>
        </row>
        <row r="134">
          <cell r="E134">
            <v>1741.69</v>
          </cell>
        </row>
        <row r="134">
          <cell r="H134">
            <v>21</v>
          </cell>
        </row>
        <row r="135">
          <cell r="E135">
            <v>44</v>
          </cell>
        </row>
        <row r="135">
          <cell r="G135">
            <v>78.73</v>
          </cell>
        </row>
        <row r="136">
          <cell r="E136">
            <v>592</v>
          </cell>
        </row>
        <row r="136">
          <cell r="H136">
            <v>0</v>
          </cell>
        </row>
        <row r="144">
          <cell r="E144">
            <v>9042.61</v>
          </cell>
          <cell r="F144">
            <v>476.39</v>
          </cell>
        </row>
        <row r="144">
          <cell r="H144">
            <v>202.3</v>
          </cell>
        </row>
        <row r="145">
          <cell r="E145">
            <v>22521.8</v>
          </cell>
          <cell r="F145">
            <v>343.77</v>
          </cell>
          <cell r="G145">
            <v>5603.31</v>
          </cell>
          <cell r="H145">
            <v>1169.82</v>
          </cell>
        </row>
        <row r="146">
          <cell r="E146">
            <v>874.75</v>
          </cell>
        </row>
        <row r="146">
          <cell r="G146">
            <v>1817.41</v>
          </cell>
        </row>
        <row r="147">
          <cell r="E147">
            <v>539.41</v>
          </cell>
        </row>
        <row r="147">
          <cell r="G147">
            <v>688.79</v>
          </cell>
          <cell r="H147">
            <v>7.64</v>
          </cell>
        </row>
        <row r="148">
          <cell r="E148">
            <v>4598.29</v>
          </cell>
          <cell r="F148">
            <v>19.89</v>
          </cell>
        </row>
        <row r="148">
          <cell r="H148">
            <v>25.24</v>
          </cell>
          <cell r="I148">
            <v>9.59</v>
          </cell>
        </row>
        <row r="149">
          <cell r="E149">
            <v>4699.9</v>
          </cell>
          <cell r="F149">
            <v>49.03</v>
          </cell>
        </row>
        <row r="149">
          <cell r="H149">
            <v>105.74</v>
          </cell>
          <cell r="I149">
            <v>0</v>
          </cell>
        </row>
        <row r="150">
          <cell r="E150">
            <v>1884.29</v>
          </cell>
          <cell r="F150">
            <v>12.44</v>
          </cell>
        </row>
        <row r="150">
          <cell r="H150">
            <v>24.7</v>
          </cell>
        </row>
        <row r="151">
          <cell r="E151">
            <v>43191.17</v>
          </cell>
          <cell r="F151">
            <v>416.22</v>
          </cell>
        </row>
        <row r="151">
          <cell r="H151">
            <v>4013.52</v>
          </cell>
        </row>
        <row r="152">
          <cell r="E152">
            <v>15205.69</v>
          </cell>
          <cell r="F152">
            <v>93.78</v>
          </cell>
        </row>
        <row r="152">
          <cell r="H152">
            <v>279.09</v>
          </cell>
        </row>
        <row r="153">
          <cell r="E153">
            <v>21201.84</v>
          </cell>
          <cell r="F153">
            <v>172.15</v>
          </cell>
        </row>
        <row r="153">
          <cell r="H153">
            <v>460.63</v>
          </cell>
          <cell r="I153">
            <v>4.91</v>
          </cell>
        </row>
        <row r="154">
          <cell r="E154">
            <v>7204.55</v>
          </cell>
          <cell r="F154">
            <v>27.45</v>
          </cell>
          <cell r="G154">
            <v>20.15</v>
          </cell>
          <cell r="H154">
            <v>173.51</v>
          </cell>
          <cell r="I154">
            <v>0</v>
          </cell>
        </row>
        <row r="155">
          <cell r="E155">
            <v>10391.08</v>
          </cell>
        </row>
        <row r="155">
          <cell r="H155">
            <v>229.84</v>
          </cell>
        </row>
        <row r="156">
          <cell r="E156">
            <v>424.75</v>
          </cell>
        </row>
        <row r="156">
          <cell r="H156">
            <v>11.8</v>
          </cell>
        </row>
        <row r="168">
          <cell r="E168">
            <v>6133.64</v>
          </cell>
        </row>
        <row r="169">
          <cell r="E169">
            <v>633.7</v>
          </cell>
          <cell r="F169">
            <v>14.58</v>
          </cell>
        </row>
        <row r="169">
          <cell r="H169">
            <v>4.45</v>
          </cell>
          <cell r="I169">
            <v>1.15</v>
          </cell>
        </row>
        <row r="170">
          <cell r="E170">
            <v>407.58</v>
          </cell>
          <cell r="F170">
            <v>23.55</v>
          </cell>
        </row>
        <row r="170">
          <cell r="H170">
            <v>8.22</v>
          </cell>
          <cell r="I170">
            <v>2</v>
          </cell>
        </row>
        <row r="171">
          <cell r="E171">
            <v>8668.48</v>
          </cell>
        </row>
        <row r="171">
          <cell r="H171">
            <v>4.83</v>
          </cell>
        </row>
        <row r="172">
          <cell r="E172">
            <v>4174.58</v>
          </cell>
        </row>
        <row r="173">
          <cell r="E173">
            <v>382.11</v>
          </cell>
        </row>
        <row r="173">
          <cell r="G173">
            <v>1014.64</v>
          </cell>
          <cell r="H173">
            <v>2.56</v>
          </cell>
        </row>
        <row r="174">
          <cell r="E174">
            <v>815.92</v>
          </cell>
        </row>
        <row r="174">
          <cell r="G174">
            <v>2403.49</v>
          </cell>
          <cell r="H174">
            <v>8</v>
          </cell>
        </row>
        <row r="175">
          <cell r="E175">
            <v>280.93</v>
          </cell>
          <cell r="F175">
            <v>19.65</v>
          </cell>
        </row>
        <row r="175">
          <cell r="H175">
            <v>7.29</v>
          </cell>
        </row>
        <row r="176">
          <cell r="E176">
            <v>96.84</v>
          </cell>
        </row>
        <row r="176">
          <cell r="G176">
            <v>633.37</v>
          </cell>
          <cell r="H176">
            <v>1</v>
          </cell>
        </row>
        <row r="177">
          <cell r="E177">
            <v>497</v>
          </cell>
          <cell r="F177">
            <v>29.48</v>
          </cell>
        </row>
        <row r="177">
          <cell r="H177">
            <v>15.57</v>
          </cell>
        </row>
        <row r="178">
          <cell r="E178">
            <v>69.44</v>
          </cell>
        </row>
        <row r="178">
          <cell r="G178">
            <v>339.28</v>
          </cell>
        </row>
        <row r="179">
          <cell r="E179">
            <v>2007.5</v>
          </cell>
          <cell r="F179">
            <v>32.67</v>
          </cell>
        </row>
        <row r="179">
          <cell r="H179">
            <v>22.74</v>
          </cell>
        </row>
        <row r="180">
          <cell r="E180">
            <v>1000.8</v>
          </cell>
          <cell r="F180">
            <v>42.77</v>
          </cell>
        </row>
        <row r="180">
          <cell r="H180">
            <v>27.39</v>
          </cell>
        </row>
        <row r="181">
          <cell r="E181">
            <v>4382.41</v>
          </cell>
          <cell r="F181">
            <v>42.61</v>
          </cell>
        </row>
        <row r="181">
          <cell r="H181">
            <v>41.7</v>
          </cell>
        </row>
        <row r="182">
          <cell r="E182">
            <v>476.39</v>
          </cell>
          <cell r="F182">
            <v>18.58</v>
          </cell>
        </row>
        <row r="182">
          <cell r="H182">
            <v>24.4</v>
          </cell>
        </row>
        <row r="183">
          <cell r="E183">
            <v>463.19</v>
          </cell>
        </row>
        <row r="183">
          <cell r="G183">
            <v>566.08</v>
          </cell>
        </row>
        <row r="184">
          <cell r="E184">
            <v>4</v>
          </cell>
        </row>
        <row r="184">
          <cell r="G184">
            <v>22.15</v>
          </cell>
        </row>
        <row r="185">
          <cell r="E185">
            <v>745.41</v>
          </cell>
        </row>
        <row r="185">
          <cell r="H185">
            <v>1</v>
          </cell>
          <cell r="I185">
            <v>1</v>
          </cell>
        </row>
        <row r="186">
          <cell r="E186">
            <v>949.61</v>
          </cell>
        </row>
        <row r="186">
          <cell r="H186">
            <v>2</v>
          </cell>
        </row>
        <row r="187">
          <cell r="E187">
            <v>238</v>
          </cell>
        </row>
        <row r="187">
          <cell r="H187">
            <v>2.61</v>
          </cell>
          <cell r="I187">
            <v>0</v>
          </cell>
        </row>
        <row r="188">
          <cell r="E188">
            <v>942.33</v>
          </cell>
        </row>
        <row r="189">
          <cell r="E189">
            <v>61.82</v>
          </cell>
        </row>
        <row r="190">
          <cell r="E190">
            <v>262.68</v>
          </cell>
        </row>
        <row r="190">
          <cell r="H190">
            <v>2</v>
          </cell>
        </row>
        <row r="191">
          <cell r="E191">
            <v>223.04</v>
          </cell>
        </row>
        <row r="191">
          <cell r="H191">
            <v>3.61</v>
          </cell>
        </row>
        <row r="192">
          <cell r="E192">
            <v>419.01</v>
          </cell>
        </row>
        <row r="193">
          <cell r="E193">
            <v>470.39</v>
          </cell>
        </row>
        <row r="193">
          <cell r="H193">
            <v>9.22</v>
          </cell>
        </row>
        <row r="194">
          <cell r="E194">
            <v>928.2</v>
          </cell>
        </row>
        <row r="194">
          <cell r="H194">
            <v>4.56</v>
          </cell>
        </row>
        <row r="195">
          <cell r="E195">
            <v>415.13</v>
          </cell>
        </row>
        <row r="195">
          <cell r="H195">
            <v>4</v>
          </cell>
          <cell r="I195">
            <v>1.61</v>
          </cell>
        </row>
        <row r="196">
          <cell r="E196">
            <v>118.66</v>
          </cell>
        </row>
        <row r="196">
          <cell r="H196">
            <v>1</v>
          </cell>
        </row>
        <row r="197">
          <cell r="E197">
            <v>55.13</v>
          </cell>
        </row>
        <row r="197">
          <cell r="H197">
            <v>0</v>
          </cell>
          <cell r="I197">
            <v>0</v>
          </cell>
        </row>
        <row r="198">
          <cell r="E198">
            <v>157.03</v>
          </cell>
        </row>
        <row r="199">
          <cell r="E199">
            <v>26.54</v>
          </cell>
        </row>
        <row r="200">
          <cell r="E200">
            <v>106.8</v>
          </cell>
        </row>
        <row r="200">
          <cell r="H200">
            <v>2</v>
          </cell>
        </row>
        <row r="201">
          <cell r="E201">
            <v>56.19</v>
          </cell>
        </row>
        <row r="202">
          <cell r="E202">
            <v>79.95</v>
          </cell>
        </row>
        <row r="202">
          <cell r="H202">
            <v>0</v>
          </cell>
        </row>
        <row r="203">
          <cell r="E203">
            <v>10.77</v>
          </cell>
        </row>
        <row r="211">
          <cell r="E211">
            <v>16342.11</v>
          </cell>
        </row>
        <row r="211">
          <cell r="G211">
            <v>2636.3</v>
          </cell>
          <cell r="H211">
            <v>36.4</v>
          </cell>
        </row>
        <row r="212">
          <cell r="E212">
            <v>72.47</v>
          </cell>
          <cell r="F212">
            <v>8.45</v>
          </cell>
        </row>
        <row r="212">
          <cell r="H212">
            <v>3.65</v>
          </cell>
        </row>
        <row r="213">
          <cell r="E213">
            <v>25528.75</v>
          </cell>
          <cell r="F213">
            <v>27.35</v>
          </cell>
        </row>
        <row r="213">
          <cell r="H213">
            <v>40.56</v>
          </cell>
          <cell r="I213">
            <v>7.9</v>
          </cell>
        </row>
        <row r="214">
          <cell r="E214">
            <v>11173.79</v>
          </cell>
          <cell r="F214">
            <v>74.19</v>
          </cell>
        </row>
        <row r="214">
          <cell r="H214">
            <v>553.66</v>
          </cell>
        </row>
        <row r="215">
          <cell r="E215">
            <v>457.76</v>
          </cell>
          <cell r="F215">
            <v>4.28</v>
          </cell>
        </row>
        <row r="215">
          <cell r="H215">
            <v>2</v>
          </cell>
          <cell r="I215">
            <v>1</v>
          </cell>
        </row>
        <row r="216">
          <cell r="E216">
            <v>3512.13</v>
          </cell>
        </row>
        <row r="216">
          <cell r="H216">
            <v>47.45</v>
          </cell>
        </row>
        <row r="217">
          <cell r="E217">
            <v>80.2</v>
          </cell>
        </row>
        <row r="217">
          <cell r="H217">
            <v>0</v>
          </cell>
        </row>
        <row r="218">
          <cell r="E218">
            <v>132.61</v>
          </cell>
        </row>
        <row r="218">
          <cell r="H218">
            <v>6</v>
          </cell>
          <cell r="I218">
            <v>1</v>
          </cell>
        </row>
        <row r="219">
          <cell r="E219">
            <v>48.89</v>
          </cell>
        </row>
        <row r="219">
          <cell r="H219">
            <v>1</v>
          </cell>
          <cell r="I219">
            <v>0</v>
          </cell>
        </row>
        <row r="220">
          <cell r="E220">
            <v>24.93</v>
          </cell>
        </row>
        <row r="220">
          <cell r="H220">
            <v>0</v>
          </cell>
          <cell r="I220">
            <v>0</v>
          </cell>
        </row>
        <row r="221">
          <cell r="H221">
            <v>2.65</v>
          </cell>
        </row>
        <row r="229">
          <cell r="E229">
            <v>11663.84</v>
          </cell>
          <cell r="F229">
            <v>205.22</v>
          </cell>
        </row>
        <row r="229">
          <cell r="H229">
            <v>396.57</v>
          </cell>
        </row>
        <row r="230">
          <cell r="E230">
            <v>11360.57</v>
          </cell>
          <cell r="F230">
            <v>70.01</v>
          </cell>
        </row>
        <row r="230">
          <cell r="H230">
            <v>185.05</v>
          </cell>
          <cell r="I230">
            <v>69.26</v>
          </cell>
        </row>
        <row r="231">
          <cell r="E231">
            <v>16082.15</v>
          </cell>
          <cell r="F231">
            <v>207.83</v>
          </cell>
          <cell r="G231">
            <v>7.01</v>
          </cell>
          <cell r="H231">
            <v>334.45</v>
          </cell>
        </row>
        <row r="232">
          <cell r="E232">
            <v>18690.38</v>
          </cell>
          <cell r="F232">
            <v>34.24</v>
          </cell>
          <cell r="G232">
            <v>8351.88</v>
          </cell>
          <cell r="H232">
            <v>351.8</v>
          </cell>
          <cell r="I232">
            <v>106.53</v>
          </cell>
        </row>
        <row r="233">
          <cell r="E233">
            <v>22690.64</v>
          </cell>
          <cell r="F233">
            <v>90.67</v>
          </cell>
        </row>
        <row r="233">
          <cell r="H233">
            <v>476.93</v>
          </cell>
          <cell r="I233">
            <v>42.95</v>
          </cell>
        </row>
      </sheetData>
      <sheetData sheetId="1">
        <row r="7">
          <cell r="E7">
            <v>1050.9</v>
          </cell>
          <cell r="F7">
            <v>7.76</v>
          </cell>
          <cell r="G7">
            <v>20.14</v>
          </cell>
          <cell r="H7">
            <v>37.95</v>
          </cell>
        </row>
        <row r="8">
          <cell r="E8">
            <v>2865.96</v>
          </cell>
          <cell r="F8">
            <v>16.38</v>
          </cell>
        </row>
        <row r="8">
          <cell r="H8">
            <v>49.93</v>
          </cell>
        </row>
        <row r="9">
          <cell r="E9">
            <v>1810.95</v>
          </cell>
        </row>
        <row r="9">
          <cell r="G9">
            <v>1664.82</v>
          </cell>
          <cell r="H9">
            <v>19.1</v>
          </cell>
        </row>
        <row r="10">
          <cell r="E10">
            <v>3723.96</v>
          </cell>
          <cell r="F10">
            <v>40.43</v>
          </cell>
        </row>
        <row r="10">
          <cell r="H10">
            <v>172.55</v>
          </cell>
        </row>
        <row r="11">
          <cell r="E11">
            <v>5442.97</v>
          </cell>
          <cell r="F11">
            <v>50.64</v>
          </cell>
        </row>
        <row r="11">
          <cell r="H11">
            <v>82.81</v>
          </cell>
        </row>
        <row r="12">
          <cell r="E12">
            <v>1559.09</v>
          </cell>
          <cell r="F12">
            <v>19.17</v>
          </cell>
        </row>
        <row r="12">
          <cell r="H12">
            <v>33.84</v>
          </cell>
          <cell r="I12">
            <v>39.7</v>
          </cell>
        </row>
        <row r="13">
          <cell r="E13">
            <v>2309.15</v>
          </cell>
        </row>
        <row r="13">
          <cell r="G13">
            <v>1502.45</v>
          </cell>
          <cell r="H13">
            <v>40.25</v>
          </cell>
        </row>
        <row r="14">
          <cell r="E14">
            <v>3732.64</v>
          </cell>
          <cell r="F14">
            <v>31.36</v>
          </cell>
        </row>
        <row r="14">
          <cell r="H14">
            <v>156.06</v>
          </cell>
          <cell r="I14">
            <v>52.33</v>
          </cell>
        </row>
        <row r="15">
          <cell r="E15">
            <v>4431.49</v>
          </cell>
          <cell r="F15">
            <v>34.1</v>
          </cell>
        </row>
        <row r="15">
          <cell r="H15">
            <v>86.72</v>
          </cell>
          <cell r="I15">
            <v>49.64</v>
          </cell>
        </row>
        <row r="16">
          <cell r="E16">
            <v>2588.69</v>
          </cell>
          <cell r="F16">
            <v>30.82</v>
          </cell>
        </row>
        <row r="16">
          <cell r="H16">
            <v>115.52</v>
          </cell>
          <cell r="I16">
            <v>47.36</v>
          </cell>
        </row>
        <row r="17">
          <cell r="E17">
            <v>2633.11</v>
          </cell>
        </row>
        <row r="17">
          <cell r="G17">
            <v>2239.14</v>
          </cell>
          <cell r="H17">
            <v>48.97</v>
          </cell>
        </row>
        <row r="18">
          <cell r="E18">
            <v>2576.18</v>
          </cell>
          <cell r="F18">
            <v>30.54</v>
          </cell>
        </row>
        <row r="18">
          <cell r="H18">
            <v>71.86</v>
          </cell>
          <cell r="I18">
            <v>64.86</v>
          </cell>
        </row>
        <row r="19">
          <cell r="E19">
            <v>3252.58</v>
          </cell>
          <cell r="F19">
            <v>17.47</v>
          </cell>
        </row>
        <row r="19">
          <cell r="H19">
            <v>74.33</v>
          </cell>
        </row>
        <row r="20">
          <cell r="E20">
            <v>2699.31</v>
          </cell>
          <cell r="F20">
            <v>15.41</v>
          </cell>
        </row>
        <row r="20">
          <cell r="H20">
            <v>55.32</v>
          </cell>
        </row>
        <row r="21">
          <cell r="E21">
            <v>3766.71</v>
          </cell>
          <cell r="F21">
            <v>31.95</v>
          </cell>
        </row>
        <row r="21">
          <cell r="H21">
            <v>91.37</v>
          </cell>
          <cell r="I21">
            <v>22.47</v>
          </cell>
        </row>
        <row r="22">
          <cell r="E22">
            <v>4629.99</v>
          </cell>
          <cell r="F22">
            <v>27.1</v>
          </cell>
        </row>
        <row r="22">
          <cell r="H22">
            <v>149.11</v>
          </cell>
          <cell r="I22">
            <v>49.79</v>
          </cell>
        </row>
        <row r="23">
          <cell r="E23">
            <v>2997.29</v>
          </cell>
          <cell r="F23">
            <v>24.24</v>
          </cell>
        </row>
        <row r="23">
          <cell r="H23">
            <v>68.53</v>
          </cell>
          <cell r="I23">
            <v>50.34</v>
          </cell>
        </row>
        <row r="24">
          <cell r="E24">
            <v>6401.79</v>
          </cell>
          <cell r="F24">
            <v>32.73</v>
          </cell>
        </row>
        <row r="24">
          <cell r="H24">
            <v>192.34</v>
          </cell>
          <cell r="I24">
            <v>55.47</v>
          </cell>
        </row>
        <row r="25">
          <cell r="E25">
            <v>3199.58</v>
          </cell>
          <cell r="F25">
            <v>30.48</v>
          </cell>
        </row>
        <row r="25">
          <cell r="H25">
            <v>92.5</v>
          </cell>
          <cell r="I25">
            <v>101.76</v>
          </cell>
        </row>
        <row r="26">
          <cell r="E26">
            <v>5918.25</v>
          </cell>
          <cell r="F26">
            <v>36.07</v>
          </cell>
        </row>
        <row r="26">
          <cell r="H26">
            <v>282.53</v>
          </cell>
          <cell r="I26">
            <v>186.94</v>
          </cell>
        </row>
        <row r="27">
          <cell r="E27">
            <v>3862.49</v>
          </cell>
          <cell r="F27">
            <v>31.25</v>
          </cell>
        </row>
        <row r="27">
          <cell r="H27">
            <v>87.92</v>
          </cell>
          <cell r="I27">
            <v>70.42</v>
          </cell>
        </row>
        <row r="28">
          <cell r="E28">
            <v>2987.86</v>
          </cell>
          <cell r="F28">
            <v>24.21</v>
          </cell>
        </row>
        <row r="28">
          <cell r="H28">
            <v>68.48</v>
          </cell>
          <cell r="I28">
            <v>38.51</v>
          </cell>
        </row>
        <row r="29">
          <cell r="E29">
            <v>1163.05</v>
          </cell>
          <cell r="F29">
            <v>7.54</v>
          </cell>
        </row>
        <row r="29">
          <cell r="H29">
            <v>14.97</v>
          </cell>
        </row>
        <row r="30">
          <cell r="E30">
            <v>4500.83</v>
          </cell>
          <cell r="F30">
            <v>42.37</v>
          </cell>
        </row>
        <row r="30">
          <cell r="H30">
            <v>132.69</v>
          </cell>
        </row>
        <row r="31">
          <cell r="E31">
            <v>4427.44</v>
          </cell>
          <cell r="F31">
            <v>24.47</v>
          </cell>
        </row>
        <row r="31">
          <cell r="H31">
            <v>230.74</v>
          </cell>
          <cell r="I31">
            <v>13.05</v>
          </cell>
        </row>
        <row r="32">
          <cell r="E32">
            <v>4110.47</v>
          </cell>
          <cell r="F32">
            <v>16.63</v>
          </cell>
        </row>
        <row r="32">
          <cell r="H32">
            <v>114.81</v>
          </cell>
        </row>
        <row r="33">
          <cell r="E33">
            <v>2821.48</v>
          </cell>
          <cell r="F33">
            <v>30.21</v>
          </cell>
        </row>
        <row r="33">
          <cell r="H33">
            <v>108.45</v>
          </cell>
          <cell r="I33">
            <v>6.46</v>
          </cell>
        </row>
        <row r="34">
          <cell r="E34">
            <v>2023.99</v>
          </cell>
          <cell r="F34">
            <v>23.63</v>
          </cell>
        </row>
        <row r="34">
          <cell r="H34">
            <v>43.59</v>
          </cell>
        </row>
        <row r="35">
          <cell r="E35">
            <v>5125.28</v>
          </cell>
          <cell r="F35">
            <v>28.96</v>
          </cell>
        </row>
        <row r="35">
          <cell r="H35">
            <v>106.2</v>
          </cell>
          <cell r="I35">
            <v>21.13</v>
          </cell>
        </row>
        <row r="36">
          <cell r="E36">
            <v>3054.86</v>
          </cell>
          <cell r="F36">
            <v>39.13</v>
          </cell>
        </row>
        <row r="36">
          <cell r="H36">
            <v>102.36</v>
          </cell>
          <cell r="I36">
            <v>28.06</v>
          </cell>
        </row>
        <row r="37">
          <cell r="E37">
            <v>1335.91</v>
          </cell>
          <cell r="F37">
            <v>13.37</v>
          </cell>
        </row>
        <row r="37">
          <cell r="H37">
            <v>35.37</v>
          </cell>
          <cell r="I37">
            <v>16.74</v>
          </cell>
        </row>
        <row r="38">
          <cell r="E38">
            <v>3072.34</v>
          </cell>
          <cell r="F38">
            <v>30.08</v>
          </cell>
        </row>
        <row r="38">
          <cell r="H38">
            <v>120.33</v>
          </cell>
          <cell r="I38">
            <v>57.31</v>
          </cell>
        </row>
        <row r="39">
          <cell r="E39">
            <v>3707.53</v>
          </cell>
          <cell r="F39">
            <v>21.05</v>
          </cell>
        </row>
        <row r="39">
          <cell r="H39">
            <v>53.51</v>
          </cell>
          <cell r="I39">
            <v>68.65</v>
          </cell>
        </row>
        <row r="40">
          <cell r="E40">
            <v>5000.57</v>
          </cell>
          <cell r="F40">
            <v>8.17</v>
          </cell>
        </row>
        <row r="41">
          <cell r="E41">
            <v>1620.68</v>
          </cell>
        </row>
        <row r="41">
          <cell r="G41">
            <v>907.01</v>
          </cell>
          <cell r="H41">
            <v>31.08</v>
          </cell>
        </row>
        <row r="42">
          <cell r="E42">
            <v>3913.36</v>
          </cell>
          <cell r="F42">
            <v>24.49</v>
          </cell>
        </row>
        <row r="42">
          <cell r="H42">
            <v>96.95</v>
          </cell>
          <cell r="I42">
            <v>73.22</v>
          </cell>
        </row>
        <row r="43">
          <cell r="E43">
            <v>4961.13</v>
          </cell>
          <cell r="F43">
            <v>23.42</v>
          </cell>
        </row>
        <row r="43">
          <cell r="H43">
            <v>137.26</v>
          </cell>
          <cell r="I43">
            <v>94.3</v>
          </cell>
        </row>
        <row r="44">
          <cell r="E44">
            <v>6763.08</v>
          </cell>
          <cell r="F44">
            <v>24.76</v>
          </cell>
        </row>
        <row r="44">
          <cell r="H44">
            <v>158.94</v>
          </cell>
          <cell r="I44">
            <v>14.37</v>
          </cell>
        </row>
        <row r="45">
          <cell r="E45">
            <v>3712.79</v>
          </cell>
          <cell r="F45">
            <v>22.31</v>
          </cell>
        </row>
        <row r="45">
          <cell r="H45">
            <v>150.53</v>
          </cell>
          <cell r="I45">
            <v>221.96</v>
          </cell>
        </row>
        <row r="46">
          <cell r="E46">
            <v>1788.22</v>
          </cell>
          <cell r="F46">
            <v>10.39</v>
          </cell>
        </row>
        <row r="46">
          <cell r="H46">
            <v>48.82</v>
          </cell>
        </row>
        <row r="47">
          <cell r="E47">
            <v>3223.89</v>
          </cell>
          <cell r="F47">
            <v>21.18</v>
          </cell>
        </row>
        <row r="47">
          <cell r="H47">
            <v>104.01</v>
          </cell>
          <cell r="I47">
            <v>55.91</v>
          </cell>
        </row>
        <row r="48">
          <cell r="E48">
            <v>3090.35</v>
          </cell>
          <cell r="F48">
            <v>12.12</v>
          </cell>
        </row>
        <row r="48">
          <cell r="H48">
            <v>66.11</v>
          </cell>
        </row>
        <row r="49">
          <cell r="E49">
            <v>11124.39</v>
          </cell>
        </row>
        <row r="49">
          <cell r="H49">
            <v>111</v>
          </cell>
        </row>
        <row r="50">
          <cell r="E50">
            <v>5379.26</v>
          </cell>
          <cell r="F50">
            <v>21.36</v>
          </cell>
        </row>
        <row r="50">
          <cell r="H50">
            <v>133.81</v>
          </cell>
          <cell r="I50">
            <v>94.56</v>
          </cell>
        </row>
        <row r="51">
          <cell r="E51">
            <v>2922.11</v>
          </cell>
          <cell r="F51">
            <v>10.25</v>
          </cell>
        </row>
        <row r="51">
          <cell r="H51">
            <v>97.2</v>
          </cell>
        </row>
        <row r="52">
          <cell r="E52">
            <v>6106.41</v>
          </cell>
          <cell r="F52">
            <v>21.8</v>
          </cell>
        </row>
        <row r="52">
          <cell r="H52">
            <v>91.98</v>
          </cell>
          <cell r="I52">
            <v>57.52</v>
          </cell>
        </row>
        <row r="53">
          <cell r="E53">
            <v>3550.77</v>
          </cell>
          <cell r="F53">
            <v>18.97</v>
          </cell>
        </row>
        <row r="53">
          <cell r="H53">
            <v>145.77</v>
          </cell>
        </row>
        <row r="54">
          <cell r="E54">
            <v>3813.67</v>
          </cell>
          <cell r="F54">
            <v>24.94</v>
          </cell>
        </row>
        <row r="54">
          <cell r="H54">
            <v>169.14</v>
          </cell>
          <cell r="I54">
            <v>89.65</v>
          </cell>
        </row>
        <row r="55">
          <cell r="E55">
            <v>1918.98</v>
          </cell>
        </row>
        <row r="63">
          <cell r="E63">
            <v>6539.61</v>
          </cell>
        </row>
        <row r="63">
          <cell r="G63">
            <v>3015.05</v>
          </cell>
          <cell r="H63">
            <v>381.67</v>
          </cell>
        </row>
        <row r="64">
          <cell r="E64">
            <v>1754.92</v>
          </cell>
          <cell r="F64">
            <v>9.85</v>
          </cell>
        </row>
        <row r="64">
          <cell r="H64">
            <v>26.68</v>
          </cell>
        </row>
        <row r="65">
          <cell r="E65">
            <v>276.05</v>
          </cell>
          <cell r="F65">
            <v>46.23</v>
          </cell>
        </row>
        <row r="65">
          <cell r="H65">
            <v>3</v>
          </cell>
        </row>
        <row r="66">
          <cell r="E66">
            <v>2397.75</v>
          </cell>
          <cell r="F66">
            <v>81.84</v>
          </cell>
        </row>
        <row r="66">
          <cell r="H66">
            <v>100.98</v>
          </cell>
        </row>
        <row r="67">
          <cell r="E67">
            <v>857.63</v>
          </cell>
          <cell r="F67">
            <v>51.18</v>
          </cell>
        </row>
        <row r="67">
          <cell r="H67">
            <v>35.7</v>
          </cell>
        </row>
        <row r="68">
          <cell r="E68">
            <v>263.12</v>
          </cell>
          <cell r="F68">
            <v>6.57</v>
          </cell>
        </row>
        <row r="68">
          <cell r="H68">
            <v>11.74</v>
          </cell>
        </row>
        <row r="69">
          <cell r="E69">
            <v>9324.03</v>
          </cell>
          <cell r="F69">
            <v>97.56</v>
          </cell>
        </row>
        <row r="69">
          <cell r="H69">
            <v>256.54</v>
          </cell>
          <cell r="I69">
            <v>214.27</v>
          </cell>
        </row>
        <row r="70">
          <cell r="E70">
            <v>6788.19</v>
          </cell>
          <cell r="F70">
            <v>64.07</v>
          </cell>
        </row>
        <row r="70">
          <cell r="H70">
            <v>106.19</v>
          </cell>
          <cell r="I70">
            <v>31.5</v>
          </cell>
        </row>
        <row r="71">
          <cell r="E71">
            <v>902.68</v>
          </cell>
          <cell r="F71">
            <v>29.08</v>
          </cell>
        </row>
        <row r="71">
          <cell r="H71">
            <v>43.9</v>
          </cell>
        </row>
        <row r="72">
          <cell r="E72">
            <v>2816.05</v>
          </cell>
        </row>
        <row r="72">
          <cell r="G72">
            <v>4993.08</v>
          </cell>
          <cell r="H72">
            <v>89.73</v>
          </cell>
        </row>
        <row r="73">
          <cell r="E73">
            <v>5247.61</v>
          </cell>
          <cell r="F73">
            <v>49.74</v>
          </cell>
        </row>
        <row r="73">
          <cell r="H73">
            <v>58.84</v>
          </cell>
        </row>
        <row r="74">
          <cell r="E74">
            <v>2887.5</v>
          </cell>
          <cell r="F74">
            <v>59.17</v>
          </cell>
        </row>
        <row r="74">
          <cell r="H74">
            <v>73.1</v>
          </cell>
        </row>
        <row r="75">
          <cell r="E75">
            <v>3877.59</v>
          </cell>
          <cell r="F75">
            <v>54.66</v>
          </cell>
        </row>
        <row r="75">
          <cell r="H75">
            <v>132.29</v>
          </cell>
        </row>
        <row r="76">
          <cell r="E76">
            <v>1213.38</v>
          </cell>
        </row>
        <row r="76">
          <cell r="G76">
            <v>2024.81</v>
          </cell>
          <cell r="H76">
            <v>11.22</v>
          </cell>
        </row>
        <row r="77">
          <cell r="E77">
            <v>7504.58</v>
          </cell>
          <cell r="F77">
            <v>28.77</v>
          </cell>
        </row>
        <row r="77">
          <cell r="H77">
            <v>186.36</v>
          </cell>
        </row>
        <row r="78">
          <cell r="E78">
            <v>5768.57</v>
          </cell>
        </row>
        <row r="78">
          <cell r="G78">
            <v>1846.34</v>
          </cell>
          <cell r="H78">
            <v>41.96</v>
          </cell>
        </row>
        <row r="79">
          <cell r="E79">
            <v>2400.64</v>
          </cell>
          <cell r="F79">
            <v>56.87</v>
          </cell>
        </row>
        <row r="79">
          <cell r="H79">
            <v>48.17</v>
          </cell>
        </row>
        <row r="80">
          <cell r="E80">
            <v>634.33</v>
          </cell>
          <cell r="F80">
            <v>16.38</v>
          </cell>
        </row>
        <row r="80">
          <cell r="H80">
            <v>28.23</v>
          </cell>
          <cell r="I80">
            <v>19.5</v>
          </cell>
        </row>
        <row r="81">
          <cell r="E81">
            <v>2498.54</v>
          </cell>
          <cell r="F81">
            <v>79.06</v>
          </cell>
        </row>
        <row r="81">
          <cell r="H81">
            <v>130.93</v>
          </cell>
        </row>
        <row r="82">
          <cell r="E82">
            <v>5591.9</v>
          </cell>
          <cell r="F82">
            <v>67.08</v>
          </cell>
        </row>
        <row r="82">
          <cell r="H82">
            <v>120.38</v>
          </cell>
        </row>
        <row r="83">
          <cell r="E83">
            <v>5105.73</v>
          </cell>
          <cell r="F83">
            <v>35.84</v>
          </cell>
        </row>
        <row r="84">
          <cell r="E84">
            <v>214.04</v>
          </cell>
          <cell r="F84">
            <v>5.6</v>
          </cell>
        </row>
        <row r="84">
          <cell r="H84">
            <v>14.42</v>
          </cell>
        </row>
        <row r="85">
          <cell r="E85">
            <v>2926.82</v>
          </cell>
          <cell r="F85">
            <v>37.18</v>
          </cell>
        </row>
        <row r="85">
          <cell r="H85">
            <v>42.63</v>
          </cell>
        </row>
        <row r="86">
          <cell r="E86">
            <v>8323.73</v>
          </cell>
          <cell r="F86">
            <v>95.69</v>
          </cell>
        </row>
        <row r="86">
          <cell r="H86">
            <v>111.29</v>
          </cell>
          <cell r="I86">
            <v>28.27</v>
          </cell>
        </row>
        <row r="87">
          <cell r="E87">
            <v>2166.92</v>
          </cell>
          <cell r="F87">
            <v>67.81</v>
          </cell>
        </row>
        <row r="87">
          <cell r="H87">
            <v>57.45</v>
          </cell>
        </row>
        <row r="88">
          <cell r="E88">
            <v>3035.3</v>
          </cell>
          <cell r="F88">
            <v>77.04</v>
          </cell>
        </row>
        <row r="88">
          <cell r="H88">
            <v>186.47</v>
          </cell>
        </row>
        <row r="89">
          <cell r="E89">
            <v>3050.75</v>
          </cell>
          <cell r="F89">
            <v>46.11</v>
          </cell>
        </row>
        <row r="89">
          <cell r="H89">
            <v>112.36</v>
          </cell>
          <cell r="I89">
            <v>17.53</v>
          </cell>
        </row>
        <row r="90">
          <cell r="E90">
            <v>1622</v>
          </cell>
          <cell r="F90">
            <v>40.47</v>
          </cell>
        </row>
        <row r="90">
          <cell r="H90">
            <v>100.16</v>
          </cell>
          <cell r="I90">
            <v>17.75</v>
          </cell>
        </row>
        <row r="91">
          <cell r="E91">
            <v>4126.96</v>
          </cell>
        </row>
        <row r="91">
          <cell r="G91">
            <v>3593.38</v>
          </cell>
          <cell r="H91">
            <v>90.75</v>
          </cell>
        </row>
        <row r="92">
          <cell r="E92">
            <v>5251.81</v>
          </cell>
          <cell r="F92">
            <v>63.06</v>
          </cell>
        </row>
        <row r="92">
          <cell r="H92">
            <v>97.66</v>
          </cell>
        </row>
        <row r="93">
          <cell r="E93">
            <v>3006.03</v>
          </cell>
          <cell r="F93">
            <v>80.86</v>
          </cell>
        </row>
        <row r="93">
          <cell r="H93">
            <v>142.77</v>
          </cell>
        </row>
        <row r="94">
          <cell r="E94">
            <v>6066.57</v>
          </cell>
          <cell r="F94">
            <v>59.11</v>
          </cell>
        </row>
        <row r="94">
          <cell r="H94">
            <v>129.82</v>
          </cell>
        </row>
        <row r="95">
          <cell r="E95">
            <v>3496.66</v>
          </cell>
          <cell r="F95">
            <v>45.69</v>
          </cell>
        </row>
        <row r="95">
          <cell r="H95">
            <v>128.18</v>
          </cell>
        </row>
        <row r="96">
          <cell r="E96">
            <v>3724.18</v>
          </cell>
          <cell r="F96">
            <v>50.53</v>
          </cell>
        </row>
        <row r="96">
          <cell r="H96">
            <v>84.65</v>
          </cell>
        </row>
        <row r="97">
          <cell r="E97">
            <v>1565.86</v>
          </cell>
          <cell r="F97">
            <v>57.15</v>
          </cell>
        </row>
        <row r="97">
          <cell r="H97">
            <v>79.77</v>
          </cell>
        </row>
        <row r="98">
          <cell r="E98">
            <v>10643.62</v>
          </cell>
          <cell r="F98">
            <v>40.25</v>
          </cell>
        </row>
        <row r="98">
          <cell r="H98">
            <v>179.32</v>
          </cell>
          <cell r="I98">
            <v>36.18</v>
          </cell>
        </row>
        <row r="99">
          <cell r="E99">
            <v>44488.16</v>
          </cell>
        </row>
        <row r="99">
          <cell r="H99">
            <v>50.78</v>
          </cell>
        </row>
        <row r="100">
          <cell r="E100">
            <v>3626.77</v>
          </cell>
          <cell r="F100">
            <v>46.65</v>
          </cell>
        </row>
        <row r="100">
          <cell r="H100">
            <v>143.08</v>
          </cell>
        </row>
        <row r="101">
          <cell r="E101">
            <v>3697.58</v>
          </cell>
          <cell r="F101">
            <v>52.74</v>
          </cell>
        </row>
        <row r="101">
          <cell r="H101">
            <v>117.46</v>
          </cell>
          <cell r="I101">
            <v>5</v>
          </cell>
        </row>
        <row r="102">
          <cell r="E102">
            <v>11908.94</v>
          </cell>
          <cell r="F102">
            <v>36.44</v>
          </cell>
        </row>
        <row r="102">
          <cell r="H102">
            <v>310.25</v>
          </cell>
          <cell r="I102">
            <v>59.66</v>
          </cell>
        </row>
        <row r="103">
          <cell r="E103">
            <v>2363.04</v>
          </cell>
        </row>
        <row r="104">
          <cell r="E104">
            <v>1224.46</v>
          </cell>
        </row>
        <row r="104">
          <cell r="H104">
            <v>26.31</v>
          </cell>
        </row>
        <row r="105">
          <cell r="E105">
            <v>4290.02</v>
          </cell>
        </row>
        <row r="105">
          <cell r="H105">
            <v>34.48</v>
          </cell>
        </row>
        <row r="106">
          <cell r="E106">
            <v>190.13</v>
          </cell>
        </row>
        <row r="107">
          <cell r="E107">
            <v>29.57</v>
          </cell>
        </row>
        <row r="121">
          <cell r="E121">
            <v>2.17</v>
          </cell>
        </row>
        <row r="121">
          <cell r="G121">
            <v>215.48</v>
          </cell>
        </row>
        <row r="122">
          <cell r="E122">
            <v>260.91</v>
          </cell>
        </row>
        <row r="122">
          <cell r="G122">
            <v>296.65</v>
          </cell>
        </row>
        <row r="123">
          <cell r="E123">
            <v>998.82</v>
          </cell>
          <cell r="F123">
            <v>12.73</v>
          </cell>
        </row>
        <row r="123">
          <cell r="H123">
            <v>22</v>
          </cell>
        </row>
        <row r="124">
          <cell r="E124">
            <v>1779.55</v>
          </cell>
        </row>
        <row r="124">
          <cell r="G124">
            <v>2054.51</v>
          </cell>
        </row>
        <row r="125">
          <cell r="E125">
            <v>10085.92</v>
          </cell>
          <cell r="F125">
            <v>35.7</v>
          </cell>
        </row>
        <row r="125">
          <cell r="H125">
            <v>111</v>
          </cell>
        </row>
        <row r="126">
          <cell r="E126">
            <v>399.21</v>
          </cell>
        </row>
        <row r="126">
          <cell r="G126">
            <v>256.63</v>
          </cell>
        </row>
        <row r="127">
          <cell r="E127">
            <v>5575.21</v>
          </cell>
        </row>
        <row r="127">
          <cell r="G127">
            <v>1081.59</v>
          </cell>
          <cell r="H127">
            <v>13.86</v>
          </cell>
        </row>
        <row r="128">
          <cell r="E128">
            <v>3030.91</v>
          </cell>
        </row>
        <row r="128">
          <cell r="G128">
            <v>2252.73</v>
          </cell>
          <cell r="H128">
            <v>25.03</v>
          </cell>
        </row>
        <row r="129">
          <cell r="E129">
            <v>1686.94</v>
          </cell>
        </row>
        <row r="129">
          <cell r="G129">
            <v>2044.27</v>
          </cell>
          <cell r="H129">
            <v>24.61</v>
          </cell>
        </row>
        <row r="130">
          <cell r="E130">
            <v>477.75</v>
          </cell>
        </row>
        <row r="130">
          <cell r="G130">
            <v>1119.29</v>
          </cell>
        </row>
        <row r="131">
          <cell r="E131">
            <v>6686.1</v>
          </cell>
          <cell r="F131">
            <v>16.75</v>
          </cell>
        </row>
        <row r="131">
          <cell r="H131">
            <v>62.34</v>
          </cell>
        </row>
        <row r="132">
          <cell r="E132">
            <v>1968.79</v>
          </cell>
        </row>
        <row r="132">
          <cell r="G132">
            <v>2116.74</v>
          </cell>
          <cell r="H132">
            <v>65.84</v>
          </cell>
        </row>
        <row r="133">
          <cell r="E133">
            <v>377.08</v>
          </cell>
          <cell r="F133">
            <v>1.29</v>
          </cell>
        </row>
        <row r="133">
          <cell r="H133">
            <v>5.25</v>
          </cell>
        </row>
        <row r="134">
          <cell r="E134">
            <v>4133.78</v>
          </cell>
        </row>
        <row r="134">
          <cell r="H134">
            <v>10.38</v>
          </cell>
        </row>
        <row r="135">
          <cell r="E135">
            <v>1466.14</v>
          </cell>
        </row>
        <row r="135">
          <cell r="H135">
            <v>17.22</v>
          </cell>
        </row>
        <row r="136">
          <cell r="E136">
            <v>73.34</v>
          </cell>
        </row>
        <row r="136">
          <cell r="G136">
            <v>41.59</v>
          </cell>
        </row>
        <row r="137">
          <cell r="E137">
            <v>512.03</v>
          </cell>
        </row>
        <row r="137">
          <cell r="H137">
            <v>0</v>
          </cell>
        </row>
        <row r="145">
          <cell r="E145">
            <v>7585.48</v>
          </cell>
          <cell r="F145">
            <v>365.14</v>
          </cell>
        </row>
        <row r="145">
          <cell r="H145">
            <v>261.26</v>
          </cell>
        </row>
        <row r="146">
          <cell r="E146">
            <v>19974.89</v>
          </cell>
          <cell r="F146">
            <v>82.2</v>
          </cell>
          <cell r="G146">
            <v>5252.98</v>
          </cell>
          <cell r="H146">
            <v>1129.45</v>
          </cell>
        </row>
        <row r="147">
          <cell r="E147">
            <v>860.42</v>
          </cell>
        </row>
        <row r="147">
          <cell r="G147">
            <v>1298.8</v>
          </cell>
        </row>
        <row r="148">
          <cell r="E148">
            <v>438.59</v>
          </cell>
        </row>
        <row r="148">
          <cell r="G148">
            <v>411.7</v>
          </cell>
          <cell r="H148">
            <v>7.63</v>
          </cell>
        </row>
        <row r="149">
          <cell r="E149">
            <v>2600.91</v>
          </cell>
          <cell r="F149">
            <v>13.09</v>
          </cell>
        </row>
        <row r="149">
          <cell r="H149">
            <v>19.9</v>
          </cell>
          <cell r="I149">
            <v>10.48</v>
          </cell>
        </row>
        <row r="150">
          <cell r="E150">
            <v>4050.19</v>
          </cell>
          <cell r="F150">
            <v>31.9</v>
          </cell>
        </row>
        <row r="150">
          <cell r="H150">
            <v>92.26</v>
          </cell>
          <cell r="I150">
            <v>0</v>
          </cell>
        </row>
        <row r="151">
          <cell r="E151">
            <v>1776.82</v>
          </cell>
          <cell r="F151">
            <v>9.63</v>
          </cell>
        </row>
        <row r="151">
          <cell r="H151">
            <v>20.19</v>
          </cell>
        </row>
        <row r="152">
          <cell r="E152">
            <v>30911.94</v>
          </cell>
          <cell r="F152">
            <v>245.8</v>
          </cell>
        </row>
        <row r="152">
          <cell r="H152">
            <v>3436.02</v>
          </cell>
        </row>
        <row r="153">
          <cell r="E153">
            <v>11508.9</v>
          </cell>
          <cell r="F153">
            <v>80.53</v>
          </cell>
        </row>
        <row r="153">
          <cell r="H153">
            <v>272.32</v>
          </cell>
        </row>
        <row r="154">
          <cell r="E154">
            <v>11810.89</v>
          </cell>
          <cell r="F154">
            <v>139.56</v>
          </cell>
        </row>
        <row r="154">
          <cell r="H154">
            <v>432.87</v>
          </cell>
          <cell r="I154">
            <v>37.17</v>
          </cell>
        </row>
        <row r="155">
          <cell r="E155">
            <v>7280.99</v>
          </cell>
          <cell r="F155">
            <v>18.5</v>
          </cell>
          <cell r="G155">
            <v>15.93</v>
          </cell>
          <cell r="H155">
            <v>189.68</v>
          </cell>
          <cell r="I155">
            <v>0</v>
          </cell>
        </row>
        <row r="156">
          <cell r="E156">
            <v>9993.72</v>
          </cell>
        </row>
        <row r="156">
          <cell r="H156">
            <v>236.42</v>
          </cell>
        </row>
        <row r="157">
          <cell r="E157">
            <v>393.52</v>
          </cell>
        </row>
        <row r="157">
          <cell r="H157">
            <v>11.27</v>
          </cell>
        </row>
        <row r="169">
          <cell r="E169">
            <v>3875.93</v>
          </cell>
        </row>
        <row r="170">
          <cell r="E170">
            <v>510.81</v>
          </cell>
          <cell r="F170">
            <v>9.76</v>
          </cell>
        </row>
        <row r="170">
          <cell r="H170">
            <v>5.55</v>
          </cell>
          <cell r="I170">
            <v>0</v>
          </cell>
        </row>
        <row r="171">
          <cell r="E171">
            <v>426.08</v>
          </cell>
          <cell r="F171">
            <v>17.83</v>
          </cell>
        </row>
        <row r="171">
          <cell r="H171">
            <v>7.67</v>
          </cell>
          <cell r="I171">
            <v>2.89</v>
          </cell>
        </row>
        <row r="172">
          <cell r="E172">
            <v>7054.22</v>
          </cell>
        </row>
        <row r="172">
          <cell r="H172">
            <v>6.22</v>
          </cell>
        </row>
        <row r="173">
          <cell r="E173">
            <v>3211.37</v>
          </cell>
        </row>
        <row r="174">
          <cell r="E174">
            <v>347.1</v>
          </cell>
        </row>
        <row r="174">
          <cell r="G174">
            <v>717.11</v>
          </cell>
          <cell r="H174">
            <v>3.32</v>
          </cell>
        </row>
        <row r="175">
          <cell r="E175">
            <v>686.29</v>
          </cell>
        </row>
        <row r="175">
          <cell r="G175">
            <v>2017.43</v>
          </cell>
          <cell r="H175">
            <v>6.88</v>
          </cell>
        </row>
        <row r="176">
          <cell r="E176">
            <v>212.83</v>
          </cell>
          <cell r="F176">
            <v>13.56</v>
          </cell>
        </row>
        <row r="176">
          <cell r="H176">
            <v>8.4</v>
          </cell>
        </row>
        <row r="177">
          <cell r="E177">
            <v>103.8</v>
          </cell>
        </row>
        <row r="177">
          <cell r="G177">
            <v>385.5</v>
          </cell>
          <cell r="H177">
            <v>1</v>
          </cell>
        </row>
        <row r="178">
          <cell r="E178">
            <v>512.35</v>
          </cell>
          <cell r="F178">
            <v>31.42</v>
          </cell>
        </row>
        <row r="178">
          <cell r="H178">
            <v>23.5</v>
          </cell>
        </row>
        <row r="179">
          <cell r="E179">
            <v>65.57</v>
          </cell>
        </row>
        <row r="179">
          <cell r="G179">
            <v>213.54</v>
          </cell>
        </row>
        <row r="180">
          <cell r="E180">
            <v>1811.72</v>
          </cell>
          <cell r="F180">
            <v>21.97</v>
          </cell>
        </row>
        <row r="180">
          <cell r="H180">
            <v>39.75</v>
          </cell>
        </row>
        <row r="181">
          <cell r="E181">
            <v>1455.94</v>
          </cell>
          <cell r="F181">
            <v>24.47</v>
          </cell>
        </row>
        <row r="181">
          <cell r="H181">
            <v>43.15</v>
          </cell>
        </row>
        <row r="182">
          <cell r="E182">
            <v>3472.97</v>
          </cell>
          <cell r="F182">
            <v>39.61</v>
          </cell>
        </row>
        <row r="182">
          <cell r="H182">
            <v>37.98</v>
          </cell>
        </row>
        <row r="183">
          <cell r="E183">
            <v>465.45</v>
          </cell>
          <cell r="F183">
            <v>15.14</v>
          </cell>
        </row>
        <row r="183">
          <cell r="H183">
            <v>26.17</v>
          </cell>
        </row>
        <row r="184">
          <cell r="E184">
            <v>366.3</v>
          </cell>
        </row>
        <row r="184">
          <cell r="G184">
            <v>435.91</v>
          </cell>
          <cell r="H184">
            <v>1</v>
          </cell>
        </row>
        <row r="185">
          <cell r="E185">
            <v>3</v>
          </cell>
        </row>
        <row r="185">
          <cell r="G185">
            <v>36.85</v>
          </cell>
        </row>
        <row r="186">
          <cell r="E186">
            <v>543.18</v>
          </cell>
        </row>
        <row r="186">
          <cell r="H186">
            <v>1.89</v>
          </cell>
          <cell r="I186">
            <v>0</v>
          </cell>
        </row>
        <row r="187">
          <cell r="E187">
            <v>806.55</v>
          </cell>
        </row>
        <row r="187">
          <cell r="H187">
            <v>3</v>
          </cell>
        </row>
        <row r="188">
          <cell r="E188">
            <v>232</v>
          </cell>
        </row>
        <row r="188">
          <cell r="H188">
            <v>2.39</v>
          </cell>
          <cell r="I188">
            <v>0</v>
          </cell>
        </row>
        <row r="189">
          <cell r="E189">
            <v>856.47</v>
          </cell>
        </row>
        <row r="190">
          <cell r="E190">
            <v>59.21</v>
          </cell>
        </row>
        <row r="191">
          <cell r="E191">
            <v>237.21</v>
          </cell>
        </row>
        <row r="191">
          <cell r="H191">
            <v>2</v>
          </cell>
        </row>
        <row r="192">
          <cell r="E192">
            <v>197.22</v>
          </cell>
        </row>
        <row r="192">
          <cell r="H192">
            <v>2.39</v>
          </cell>
        </row>
        <row r="193">
          <cell r="E193">
            <v>382.18</v>
          </cell>
        </row>
        <row r="194">
          <cell r="E194">
            <v>420.02</v>
          </cell>
        </row>
        <row r="194">
          <cell r="H194">
            <v>9.67</v>
          </cell>
        </row>
        <row r="195">
          <cell r="E195">
            <v>789.81</v>
          </cell>
        </row>
        <row r="195">
          <cell r="H195">
            <v>4.32</v>
          </cell>
        </row>
        <row r="196">
          <cell r="E196">
            <v>364.15</v>
          </cell>
        </row>
        <row r="196">
          <cell r="H196">
            <v>5.89</v>
          </cell>
          <cell r="I196">
            <v>1.39</v>
          </cell>
        </row>
        <row r="197">
          <cell r="E197">
            <v>25</v>
          </cell>
        </row>
        <row r="197">
          <cell r="H197">
            <v>2.89</v>
          </cell>
        </row>
        <row r="198">
          <cell r="E198">
            <v>35.88</v>
          </cell>
        </row>
        <row r="198">
          <cell r="H198">
            <v>2</v>
          </cell>
          <cell r="I198">
            <v>0</v>
          </cell>
        </row>
        <row r="199">
          <cell r="E199">
            <v>110.45</v>
          </cell>
        </row>
        <row r="200">
          <cell r="E200">
            <v>25.5</v>
          </cell>
        </row>
        <row r="201">
          <cell r="E201">
            <v>96.56</v>
          </cell>
        </row>
        <row r="201">
          <cell r="H201">
            <v>2</v>
          </cell>
        </row>
        <row r="202">
          <cell r="E202">
            <v>26.97</v>
          </cell>
        </row>
        <row r="203">
          <cell r="E203">
            <v>81.76</v>
          </cell>
        </row>
        <row r="203">
          <cell r="H203">
            <v>0</v>
          </cell>
        </row>
        <row r="204">
          <cell r="E204">
            <v>15.28</v>
          </cell>
        </row>
        <row r="212">
          <cell r="E212">
            <v>4756.81</v>
          </cell>
        </row>
        <row r="212">
          <cell r="G212">
            <v>1965.72</v>
          </cell>
          <cell r="H212">
            <v>8.6</v>
          </cell>
        </row>
        <row r="213">
          <cell r="E213">
            <v>57.81</v>
          </cell>
          <cell r="F213">
            <v>3.86</v>
          </cell>
        </row>
        <row r="213">
          <cell r="H213">
            <v>2.35</v>
          </cell>
        </row>
        <row r="214">
          <cell r="E214">
            <v>3348.56</v>
          </cell>
          <cell r="F214">
            <v>19.38</v>
          </cell>
        </row>
        <row r="214">
          <cell r="H214">
            <v>34.18</v>
          </cell>
          <cell r="I214">
            <v>9.24</v>
          </cell>
        </row>
        <row r="215">
          <cell r="E215">
            <v>11864.31</v>
          </cell>
          <cell r="F215">
            <v>62.23</v>
          </cell>
        </row>
        <row r="215">
          <cell r="H215">
            <v>633.38</v>
          </cell>
        </row>
        <row r="216">
          <cell r="E216">
            <v>420.83</v>
          </cell>
          <cell r="F216">
            <v>4.21</v>
          </cell>
        </row>
        <row r="216">
          <cell r="H216">
            <v>3</v>
          </cell>
          <cell r="I216">
            <v>0</v>
          </cell>
        </row>
        <row r="217">
          <cell r="E217">
            <v>19044.49</v>
          </cell>
        </row>
        <row r="217">
          <cell r="H217">
            <v>47.48</v>
          </cell>
        </row>
        <row r="218">
          <cell r="E218">
            <v>69.8</v>
          </cell>
        </row>
        <row r="218">
          <cell r="H218">
            <v>0</v>
          </cell>
        </row>
        <row r="219">
          <cell r="E219">
            <v>113.15</v>
          </cell>
        </row>
        <row r="219">
          <cell r="H219">
            <v>1</v>
          </cell>
          <cell r="I219">
            <v>1</v>
          </cell>
        </row>
        <row r="220">
          <cell r="E220">
            <v>49.54</v>
          </cell>
        </row>
        <row r="220">
          <cell r="H220">
            <v>1</v>
          </cell>
          <cell r="I220">
            <v>0</v>
          </cell>
        </row>
        <row r="221">
          <cell r="E221">
            <v>2.07</v>
          </cell>
        </row>
        <row r="221">
          <cell r="H221">
            <v>0</v>
          </cell>
          <cell r="I221">
            <v>0</v>
          </cell>
        </row>
        <row r="222">
          <cell r="H222">
            <v>1.35</v>
          </cell>
        </row>
        <row r="223">
          <cell r="E223">
            <v>8</v>
          </cell>
        </row>
        <row r="231">
          <cell r="E231">
            <v>10180.66</v>
          </cell>
          <cell r="F231">
            <v>131.68</v>
          </cell>
        </row>
        <row r="231">
          <cell r="H231">
            <v>445.7</v>
          </cell>
        </row>
        <row r="232">
          <cell r="E232">
            <v>10692.5</v>
          </cell>
          <cell r="F232">
            <v>51.91</v>
          </cell>
        </row>
        <row r="232">
          <cell r="H232">
            <v>333.89</v>
          </cell>
          <cell r="I232">
            <v>114.85</v>
          </cell>
        </row>
        <row r="233">
          <cell r="E233">
            <v>14955.73</v>
          </cell>
          <cell r="F233">
            <v>147.31</v>
          </cell>
          <cell r="G233">
            <v>9.22</v>
          </cell>
          <cell r="H233">
            <v>394.45</v>
          </cell>
        </row>
        <row r="234">
          <cell r="E234">
            <v>19707.65</v>
          </cell>
          <cell r="F234">
            <v>22.24</v>
          </cell>
          <cell r="G234">
            <v>7983.87</v>
          </cell>
          <cell r="H234">
            <v>368.29</v>
          </cell>
          <cell r="I234">
            <v>124.88</v>
          </cell>
        </row>
        <row r="235">
          <cell r="E235">
            <v>40008.19</v>
          </cell>
          <cell r="F235">
            <v>45.73</v>
          </cell>
        </row>
        <row r="235">
          <cell r="H235">
            <v>543.89</v>
          </cell>
          <cell r="I235">
            <v>115.57</v>
          </cell>
        </row>
      </sheetData>
      <sheetData sheetId="2">
        <row r="7">
          <cell r="E7">
            <v>1043.41</v>
          </cell>
          <cell r="F7">
            <v>8</v>
          </cell>
          <cell r="G7">
            <v>20.26</v>
          </cell>
          <cell r="H7">
            <v>31.46</v>
          </cell>
        </row>
        <row r="8">
          <cell r="E8">
            <v>2673.21</v>
          </cell>
          <cell r="F8">
            <v>13.07</v>
          </cell>
        </row>
        <row r="8">
          <cell r="H8">
            <v>46.71</v>
          </cell>
        </row>
        <row r="9">
          <cell r="E9">
            <v>1649.65</v>
          </cell>
        </row>
        <row r="9">
          <cell r="G9">
            <v>1343.66</v>
          </cell>
          <cell r="H9">
            <v>23.98</v>
          </cell>
        </row>
        <row r="10">
          <cell r="E10">
            <v>3059.67</v>
          </cell>
          <cell r="F10">
            <v>33.14</v>
          </cell>
        </row>
        <row r="10">
          <cell r="H10">
            <v>150.57</v>
          </cell>
        </row>
        <row r="11">
          <cell r="E11">
            <v>5321.19</v>
          </cell>
          <cell r="F11">
            <v>33.7</v>
          </cell>
        </row>
        <row r="11">
          <cell r="H11">
            <v>78.82</v>
          </cell>
        </row>
        <row r="12">
          <cell r="E12">
            <v>1440.9</v>
          </cell>
          <cell r="F12">
            <v>17.83</v>
          </cell>
        </row>
        <row r="12">
          <cell r="H12">
            <v>44.2</v>
          </cell>
          <cell r="I12">
            <v>37.71</v>
          </cell>
        </row>
        <row r="13">
          <cell r="E13">
            <v>2130.7</v>
          </cell>
        </row>
        <row r="13">
          <cell r="G13">
            <v>1091.49</v>
          </cell>
          <cell r="H13">
            <v>44.96</v>
          </cell>
        </row>
        <row r="14">
          <cell r="E14">
            <v>3872.34</v>
          </cell>
          <cell r="F14">
            <v>25.73</v>
          </cell>
        </row>
        <row r="14">
          <cell r="H14">
            <v>172.38</v>
          </cell>
          <cell r="I14">
            <v>62.68</v>
          </cell>
        </row>
        <row r="15">
          <cell r="E15">
            <v>4015.85</v>
          </cell>
          <cell r="F15">
            <v>22</v>
          </cell>
        </row>
        <row r="15">
          <cell r="H15">
            <v>87.25</v>
          </cell>
          <cell r="I15">
            <v>45.25</v>
          </cell>
        </row>
        <row r="16">
          <cell r="E16">
            <v>2580.04</v>
          </cell>
          <cell r="F16">
            <v>27.43</v>
          </cell>
        </row>
        <row r="16">
          <cell r="H16">
            <v>120.51</v>
          </cell>
          <cell r="I16">
            <v>47.69</v>
          </cell>
        </row>
        <row r="17">
          <cell r="E17">
            <v>2606.07</v>
          </cell>
        </row>
        <row r="17">
          <cell r="G17">
            <v>1963.33</v>
          </cell>
          <cell r="H17">
            <v>53.59</v>
          </cell>
        </row>
        <row r="18">
          <cell r="E18">
            <v>2604.16</v>
          </cell>
          <cell r="F18">
            <v>25.86</v>
          </cell>
        </row>
        <row r="18">
          <cell r="H18">
            <v>72.38</v>
          </cell>
          <cell r="I18">
            <v>75.38</v>
          </cell>
        </row>
        <row r="19">
          <cell r="E19">
            <v>3253.65</v>
          </cell>
          <cell r="F19">
            <v>13.84</v>
          </cell>
        </row>
        <row r="19">
          <cell r="H19">
            <v>67.83</v>
          </cell>
        </row>
        <row r="20">
          <cell r="E20">
            <v>1767.55</v>
          </cell>
          <cell r="F20">
            <v>12.01</v>
          </cell>
        </row>
        <row r="20">
          <cell r="H20">
            <v>24.76</v>
          </cell>
        </row>
        <row r="21">
          <cell r="E21">
            <v>3895.46</v>
          </cell>
          <cell r="F21">
            <v>24.42</v>
          </cell>
        </row>
        <row r="21">
          <cell r="H21">
            <v>74.16</v>
          </cell>
          <cell r="I21">
            <v>53.57</v>
          </cell>
        </row>
        <row r="22">
          <cell r="E22">
            <v>4699.75</v>
          </cell>
          <cell r="F22">
            <v>23.17</v>
          </cell>
        </row>
        <row r="22">
          <cell r="H22">
            <v>164.87</v>
          </cell>
          <cell r="I22">
            <v>22.62</v>
          </cell>
        </row>
        <row r="23">
          <cell r="E23">
            <v>2957.13</v>
          </cell>
          <cell r="F23">
            <v>22.89</v>
          </cell>
        </row>
        <row r="23">
          <cell r="H23">
            <v>66.76</v>
          </cell>
          <cell r="I23">
            <v>52.95</v>
          </cell>
        </row>
        <row r="24">
          <cell r="E24">
            <v>6439.96</v>
          </cell>
          <cell r="F24">
            <v>25.26</v>
          </cell>
        </row>
        <row r="24">
          <cell r="H24">
            <v>219.73</v>
          </cell>
          <cell r="I24">
            <v>39.14</v>
          </cell>
        </row>
        <row r="25">
          <cell r="E25">
            <v>3113.66</v>
          </cell>
          <cell r="F25">
            <v>24.53</v>
          </cell>
        </row>
        <row r="25">
          <cell r="H25">
            <v>102.18</v>
          </cell>
          <cell r="I25">
            <v>102.99</v>
          </cell>
        </row>
        <row r="26">
          <cell r="E26">
            <v>5816.25</v>
          </cell>
          <cell r="F26">
            <v>30.38</v>
          </cell>
        </row>
        <row r="26">
          <cell r="H26">
            <v>263.73</v>
          </cell>
          <cell r="I26">
            <v>153.36</v>
          </cell>
        </row>
        <row r="27">
          <cell r="E27">
            <v>3905.18</v>
          </cell>
          <cell r="F27">
            <v>29.09</v>
          </cell>
        </row>
        <row r="27">
          <cell r="H27">
            <v>88.79</v>
          </cell>
          <cell r="I27">
            <v>70.72</v>
          </cell>
        </row>
        <row r="28">
          <cell r="E28">
            <v>2816.29</v>
          </cell>
          <cell r="F28">
            <v>20.37</v>
          </cell>
        </row>
        <row r="28">
          <cell r="H28">
            <v>78.04</v>
          </cell>
          <cell r="I28">
            <v>41.57</v>
          </cell>
        </row>
        <row r="29">
          <cell r="E29">
            <v>987.64</v>
          </cell>
          <cell r="F29">
            <v>5.97</v>
          </cell>
        </row>
        <row r="29">
          <cell r="H29">
            <v>12.41</v>
          </cell>
        </row>
        <row r="30">
          <cell r="E30">
            <v>4615.17</v>
          </cell>
          <cell r="F30">
            <v>36.09</v>
          </cell>
        </row>
        <row r="30">
          <cell r="H30">
            <v>135.02</v>
          </cell>
        </row>
        <row r="31">
          <cell r="E31">
            <v>4227.62</v>
          </cell>
          <cell r="F31">
            <v>17.07</v>
          </cell>
        </row>
        <row r="31">
          <cell r="H31">
            <v>241.7</v>
          </cell>
          <cell r="I31">
            <v>2.12</v>
          </cell>
        </row>
        <row r="32">
          <cell r="E32">
            <v>4106.69</v>
          </cell>
          <cell r="F32">
            <v>12.98</v>
          </cell>
        </row>
        <row r="32">
          <cell r="H32">
            <v>135.84</v>
          </cell>
        </row>
        <row r="33">
          <cell r="E33">
            <v>2832.3</v>
          </cell>
          <cell r="F33">
            <v>26.57</v>
          </cell>
        </row>
        <row r="33">
          <cell r="H33">
            <v>101.88</v>
          </cell>
          <cell r="I33">
            <v>1.35</v>
          </cell>
        </row>
        <row r="34">
          <cell r="E34">
            <v>2026.87</v>
          </cell>
          <cell r="F34">
            <v>18.95</v>
          </cell>
        </row>
        <row r="34">
          <cell r="H34">
            <v>49.23</v>
          </cell>
        </row>
        <row r="35">
          <cell r="E35">
            <v>4972.03</v>
          </cell>
          <cell r="F35">
            <v>23.19</v>
          </cell>
        </row>
        <row r="35">
          <cell r="H35">
            <v>85.67</v>
          </cell>
          <cell r="I35">
            <v>54.93</v>
          </cell>
        </row>
        <row r="36">
          <cell r="E36">
            <v>3181.69</v>
          </cell>
          <cell r="F36">
            <v>32.38</v>
          </cell>
        </row>
        <row r="36">
          <cell r="H36">
            <v>111.84</v>
          </cell>
          <cell r="I36">
            <v>26.62</v>
          </cell>
        </row>
        <row r="37">
          <cell r="E37">
            <v>1376.72</v>
          </cell>
          <cell r="F37">
            <v>11.44</v>
          </cell>
        </row>
        <row r="37">
          <cell r="H37">
            <v>37.52</v>
          </cell>
          <cell r="I37">
            <v>18.21</v>
          </cell>
        </row>
        <row r="38">
          <cell r="E38">
            <v>3022.07</v>
          </cell>
          <cell r="F38">
            <v>28.51</v>
          </cell>
        </row>
        <row r="38">
          <cell r="H38">
            <v>106</v>
          </cell>
          <cell r="I38">
            <v>57.18</v>
          </cell>
        </row>
        <row r="39">
          <cell r="E39">
            <v>3615.06</v>
          </cell>
          <cell r="F39">
            <v>18.28</v>
          </cell>
        </row>
        <row r="39">
          <cell r="H39">
            <v>49.9</v>
          </cell>
          <cell r="I39">
            <v>63.53</v>
          </cell>
        </row>
        <row r="40">
          <cell r="E40">
            <v>4937.66</v>
          </cell>
          <cell r="F40">
            <v>8.23</v>
          </cell>
        </row>
        <row r="41">
          <cell r="E41">
            <v>1603.48</v>
          </cell>
        </row>
        <row r="41">
          <cell r="G41">
            <v>819.11</v>
          </cell>
          <cell r="H41">
            <v>36.49</v>
          </cell>
        </row>
        <row r="42">
          <cell r="E42">
            <v>4123.22</v>
          </cell>
          <cell r="F42">
            <v>22.71</v>
          </cell>
        </row>
        <row r="42">
          <cell r="H42">
            <v>188.62</v>
          </cell>
          <cell r="I42">
            <v>81.21</v>
          </cell>
        </row>
        <row r="43">
          <cell r="E43">
            <v>4955.09</v>
          </cell>
          <cell r="F43">
            <v>21.3</v>
          </cell>
        </row>
        <row r="43">
          <cell r="H43">
            <v>157.56</v>
          </cell>
          <cell r="I43">
            <v>100.15</v>
          </cell>
        </row>
        <row r="44">
          <cell r="E44">
            <v>7032.71</v>
          </cell>
          <cell r="F44">
            <v>20.87</v>
          </cell>
        </row>
        <row r="44">
          <cell r="H44">
            <v>174.08</v>
          </cell>
          <cell r="I44">
            <v>15.27</v>
          </cell>
        </row>
        <row r="45">
          <cell r="E45">
            <v>3315.38</v>
          </cell>
          <cell r="F45">
            <v>18.66</v>
          </cell>
        </row>
        <row r="45">
          <cell r="H45">
            <v>133.29</v>
          </cell>
          <cell r="I45">
            <v>82.52</v>
          </cell>
        </row>
        <row r="46">
          <cell r="E46">
            <v>1700.22</v>
          </cell>
          <cell r="F46">
            <v>8.76</v>
          </cell>
        </row>
        <row r="46">
          <cell r="H46">
            <v>40.76</v>
          </cell>
        </row>
        <row r="47">
          <cell r="E47">
            <v>3102.61</v>
          </cell>
          <cell r="F47">
            <v>17.23</v>
          </cell>
        </row>
        <row r="47">
          <cell r="H47">
            <v>123.07</v>
          </cell>
          <cell r="I47">
            <v>51.98</v>
          </cell>
        </row>
        <row r="48">
          <cell r="E48">
            <v>3193.81</v>
          </cell>
          <cell r="F48">
            <v>10.23</v>
          </cell>
        </row>
        <row r="48">
          <cell r="H48">
            <v>75.44</v>
          </cell>
        </row>
        <row r="49">
          <cell r="E49">
            <v>7852.98</v>
          </cell>
        </row>
        <row r="49">
          <cell r="H49">
            <v>124.33</v>
          </cell>
        </row>
        <row r="50">
          <cell r="E50">
            <v>5171.59</v>
          </cell>
          <cell r="F50">
            <v>22.6</v>
          </cell>
        </row>
        <row r="50">
          <cell r="H50">
            <v>95.24</v>
          </cell>
          <cell r="I50">
            <v>17.25</v>
          </cell>
        </row>
        <row r="51">
          <cell r="E51">
            <v>2899.74</v>
          </cell>
          <cell r="F51">
            <v>8.11</v>
          </cell>
        </row>
        <row r="51">
          <cell r="H51">
            <v>96.32</v>
          </cell>
        </row>
        <row r="52">
          <cell r="E52">
            <v>5826.76</v>
          </cell>
          <cell r="F52">
            <v>18.26</v>
          </cell>
        </row>
        <row r="52">
          <cell r="H52">
            <v>102.91</v>
          </cell>
          <cell r="I52">
            <v>61.94</v>
          </cell>
        </row>
        <row r="53">
          <cell r="E53">
            <v>3635</v>
          </cell>
          <cell r="F53">
            <v>16.72</v>
          </cell>
        </row>
        <row r="53">
          <cell r="H53">
            <v>131.9</v>
          </cell>
        </row>
        <row r="54">
          <cell r="E54">
            <v>3708.84</v>
          </cell>
          <cell r="F54">
            <v>23.45</v>
          </cell>
        </row>
        <row r="54">
          <cell r="H54">
            <v>163.03</v>
          </cell>
          <cell r="I54">
            <v>89.82</v>
          </cell>
        </row>
        <row r="55">
          <cell r="E55">
            <v>1816.43</v>
          </cell>
        </row>
        <row r="63">
          <cell r="E63">
            <v>6883.36</v>
          </cell>
        </row>
        <row r="63">
          <cell r="G63">
            <v>2657.6</v>
          </cell>
          <cell r="H63">
            <v>120.66</v>
          </cell>
        </row>
        <row r="64">
          <cell r="E64">
            <v>1746.75</v>
          </cell>
          <cell r="F64">
            <v>8.94</v>
          </cell>
        </row>
        <row r="64">
          <cell r="H64">
            <v>27.14</v>
          </cell>
        </row>
        <row r="65">
          <cell r="E65">
            <v>475.79</v>
          </cell>
          <cell r="F65">
            <v>28.73</v>
          </cell>
        </row>
        <row r="65">
          <cell r="H65">
            <v>4.87</v>
          </cell>
        </row>
        <row r="66">
          <cell r="E66">
            <v>2007.7</v>
          </cell>
          <cell r="F66">
            <v>74.53</v>
          </cell>
        </row>
        <row r="66">
          <cell r="H66">
            <v>98.43</v>
          </cell>
        </row>
        <row r="67">
          <cell r="E67">
            <v>616.92</v>
          </cell>
          <cell r="F67">
            <v>41.38</v>
          </cell>
        </row>
        <row r="67">
          <cell r="H67">
            <v>28.81</v>
          </cell>
        </row>
        <row r="68">
          <cell r="E68">
            <v>255.05</v>
          </cell>
          <cell r="F68">
            <v>6.32</v>
          </cell>
        </row>
        <row r="68">
          <cell r="H68">
            <v>10.78</v>
          </cell>
        </row>
        <row r="69">
          <cell r="E69">
            <v>7874.16</v>
          </cell>
          <cell r="F69">
            <v>89.45</v>
          </cell>
        </row>
        <row r="69">
          <cell r="H69">
            <v>220.19</v>
          </cell>
          <cell r="I69">
            <v>185.56</v>
          </cell>
        </row>
        <row r="70">
          <cell r="E70">
            <v>5518.52</v>
          </cell>
          <cell r="F70">
            <v>55.6</v>
          </cell>
        </row>
        <row r="70">
          <cell r="H70">
            <v>98.71</v>
          </cell>
          <cell r="I70">
            <v>24.56</v>
          </cell>
        </row>
        <row r="71">
          <cell r="E71">
            <v>803.24</v>
          </cell>
          <cell r="F71">
            <v>29.93</v>
          </cell>
        </row>
        <row r="71">
          <cell r="H71">
            <v>44.46</v>
          </cell>
        </row>
        <row r="72">
          <cell r="E72">
            <v>2571.33</v>
          </cell>
        </row>
        <row r="72">
          <cell r="G72">
            <v>4381.35</v>
          </cell>
          <cell r="H72">
            <v>68.91</v>
          </cell>
        </row>
        <row r="73">
          <cell r="E73">
            <v>4279.39</v>
          </cell>
          <cell r="F73">
            <v>30.45</v>
          </cell>
        </row>
        <row r="73">
          <cell r="H73">
            <v>51.1</v>
          </cell>
        </row>
        <row r="74">
          <cell r="E74">
            <v>2105.22</v>
          </cell>
          <cell r="F74">
            <v>45.1</v>
          </cell>
        </row>
        <row r="74">
          <cell r="H74">
            <v>64.4</v>
          </cell>
        </row>
        <row r="75">
          <cell r="E75">
            <v>3371.9</v>
          </cell>
          <cell r="F75">
            <v>46.14</v>
          </cell>
        </row>
        <row r="75">
          <cell r="H75">
            <v>109.27</v>
          </cell>
        </row>
        <row r="76">
          <cell r="E76">
            <v>1014.5</v>
          </cell>
        </row>
        <row r="76">
          <cell r="G76">
            <v>1335.27</v>
          </cell>
          <cell r="H76">
            <v>23.65</v>
          </cell>
        </row>
        <row r="77">
          <cell r="E77">
            <v>7401.18</v>
          </cell>
          <cell r="F77">
            <v>27.53</v>
          </cell>
        </row>
        <row r="77">
          <cell r="H77">
            <v>191.96</v>
          </cell>
        </row>
        <row r="78">
          <cell r="E78">
            <v>4460.48</v>
          </cell>
        </row>
        <row r="78">
          <cell r="G78">
            <v>1295.96</v>
          </cell>
          <cell r="H78">
            <v>37.97</v>
          </cell>
        </row>
        <row r="79">
          <cell r="E79">
            <v>1971.19</v>
          </cell>
          <cell r="F79">
            <v>54.22</v>
          </cell>
        </row>
        <row r="79">
          <cell r="H79">
            <v>42.71</v>
          </cell>
        </row>
        <row r="80">
          <cell r="E80">
            <v>677.59</v>
          </cell>
          <cell r="F80">
            <v>14.02</v>
          </cell>
        </row>
        <row r="80">
          <cell r="H80">
            <v>23.99</v>
          </cell>
          <cell r="I80">
            <v>20.99</v>
          </cell>
        </row>
        <row r="81">
          <cell r="E81">
            <v>2100.41</v>
          </cell>
          <cell r="F81">
            <v>67.94</v>
          </cell>
        </row>
        <row r="81">
          <cell r="H81">
            <v>91.52</v>
          </cell>
        </row>
        <row r="82">
          <cell r="E82">
            <v>4896.32</v>
          </cell>
          <cell r="F82">
            <v>62.59</v>
          </cell>
        </row>
        <row r="82">
          <cell r="H82">
            <v>118.74</v>
          </cell>
        </row>
        <row r="83">
          <cell r="E83">
            <v>4339.55</v>
          </cell>
          <cell r="F83">
            <v>17.84</v>
          </cell>
        </row>
        <row r="84">
          <cell r="E84">
            <v>207.79</v>
          </cell>
          <cell r="F84">
            <v>3.51</v>
          </cell>
        </row>
        <row r="84">
          <cell r="H84">
            <v>13.17</v>
          </cell>
        </row>
        <row r="85">
          <cell r="E85">
            <v>2333.52</v>
          </cell>
          <cell r="F85">
            <v>30.11</v>
          </cell>
        </row>
        <row r="85">
          <cell r="H85">
            <v>59.78</v>
          </cell>
        </row>
        <row r="86">
          <cell r="E86">
            <v>8849.74</v>
          </cell>
          <cell r="F86">
            <v>80.83</v>
          </cell>
        </row>
        <row r="86">
          <cell r="H86">
            <v>104.57</v>
          </cell>
          <cell r="I86">
            <v>28.73</v>
          </cell>
        </row>
        <row r="87">
          <cell r="E87">
            <v>1880.3</v>
          </cell>
          <cell r="F87">
            <v>51.83</v>
          </cell>
        </row>
        <row r="87">
          <cell r="H87">
            <v>58.51</v>
          </cell>
        </row>
        <row r="88">
          <cell r="E88">
            <v>2686.53</v>
          </cell>
          <cell r="F88">
            <v>59.73</v>
          </cell>
        </row>
        <row r="88">
          <cell r="H88">
            <v>174.42</v>
          </cell>
        </row>
        <row r="89">
          <cell r="E89">
            <v>3013.63</v>
          </cell>
          <cell r="F89">
            <v>25.55</v>
          </cell>
        </row>
        <row r="89">
          <cell r="H89">
            <v>84.08</v>
          </cell>
          <cell r="I89">
            <v>13.34</v>
          </cell>
        </row>
        <row r="90">
          <cell r="E90">
            <v>1465.88</v>
          </cell>
          <cell r="F90">
            <v>36.98</v>
          </cell>
        </row>
        <row r="90">
          <cell r="H90">
            <v>61.28</v>
          </cell>
          <cell r="I90">
            <v>14.16</v>
          </cell>
        </row>
        <row r="91">
          <cell r="E91">
            <v>2874.55</v>
          </cell>
        </row>
        <row r="91">
          <cell r="G91">
            <v>2702.37</v>
          </cell>
          <cell r="H91">
            <v>69.12</v>
          </cell>
        </row>
        <row r="92">
          <cell r="E92">
            <v>4086.92</v>
          </cell>
          <cell r="F92">
            <v>52.2</v>
          </cell>
        </row>
        <row r="92">
          <cell r="H92">
            <v>95.59</v>
          </cell>
        </row>
        <row r="93">
          <cell r="E93">
            <v>2373.24</v>
          </cell>
          <cell r="F93">
            <v>67.29</v>
          </cell>
        </row>
        <row r="93">
          <cell r="H93">
            <v>162.62</v>
          </cell>
        </row>
        <row r="94">
          <cell r="E94">
            <v>5974.18</v>
          </cell>
          <cell r="F94">
            <v>42.84</v>
          </cell>
        </row>
        <row r="94">
          <cell r="H94">
            <v>110.18</v>
          </cell>
        </row>
        <row r="95">
          <cell r="E95">
            <v>2757.66</v>
          </cell>
          <cell r="F95">
            <v>43.52</v>
          </cell>
        </row>
        <row r="95">
          <cell r="H95">
            <v>142.2</v>
          </cell>
        </row>
        <row r="96">
          <cell r="E96">
            <v>3022.25</v>
          </cell>
          <cell r="F96">
            <v>46.6</v>
          </cell>
        </row>
        <row r="96">
          <cell r="H96">
            <v>78.64</v>
          </cell>
        </row>
        <row r="97">
          <cell r="E97">
            <v>1420.97</v>
          </cell>
          <cell r="F97">
            <v>45.11</v>
          </cell>
        </row>
        <row r="97">
          <cell r="H97">
            <v>71.26</v>
          </cell>
        </row>
        <row r="98">
          <cell r="E98">
            <v>9500.56</v>
          </cell>
          <cell r="F98">
            <v>37.41</v>
          </cell>
        </row>
        <row r="98">
          <cell r="H98">
            <v>173.67</v>
          </cell>
          <cell r="I98">
            <v>28.69</v>
          </cell>
        </row>
        <row r="99">
          <cell r="E99">
            <v>27317.22</v>
          </cell>
        </row>
        <row r="99">
          <cell r="H99">
            <v>54.66</v>
          </cell>
        </row>
        <row r="100">
          <cell r="E100">
            <v>2644.54</v>
          </cell>
          <cell r="F100">
            <v>43.24</v>
          </cell>
        </row>
        <row r="100">
          <cell r="H100">
            <v>132.31</v>
          </cell>
        </row>
        <row r="101">
          <cell r="E101">
            <v>3261.64</v>
          </cell>
          <cell r="F101">
            <v>19.18</v>
          </cell>
        </row>
        <row r="101">
          <cell r="H101">
            <v>114.37</v>
          </cell>
          <cell r="I101">
            <v>6.94</v>
          </cell>
        </row>
        <row r="102">
          <cell r="E102">
            <v>10053.13</v>
          </cell>
          <cell r="F102">
            <v>24.43</v>
          </cell>
        </row>
        <row r="102">
          <cell r="H102">
            <v>341.47</v>
          </cell>
          <cell r="I102">
            <v>58.91</v>
          </cell>
        </row>
        <row r="103">
          <cell r="E103">
            <v>1590.66</v>
          </cell>
        </row>
        <row r="104">
          <cell r="E104">
            <v>1127.56</v>
          </cell>
        </row>
        <row r="104">
          <cell r="H104">
            <v>13.13</v>
          </cell>
        </row>
        <row r="105">
          <cell r="E105">
            <v>2464.91</v>
          </cell>
        </row>
        <row r="105">
          <cell r="H105">
            <v>22.18</v>
          </cell>
        </row>
        <row r="106">
          <cell r="E106">
            <v>197.43</v>
          </cell>
        </row>
        <row r="107">
          <cell r="E107">
            <v>67.09</v>
          </cell>
        </row>
        <row r="121">
          <cell r="G121">
            <v>125.78</v>
          </cell>
        </row>
        <row r="122">
          <cell r="E122">
            <v>276.7</v>
          </cell>
        </row>
        <row r="122">
          <cell r="G122">
            <v>279.87</v>
          </cell>
        </row>
        <row r="123">
          <cell r="E123">
            <v>1000.21</v>
          </cell>
          <cell r="F123">
            <v>11.75</v>
          </cell>
        </row>
        <row r="123">
          <cell r="H123">
            <v>21.15</v>
          </cell>
        </row>
        <row r="124">
          <cell r="E124">
            <v>1534.37</v>
          </cell>
        </row>
        <row r="124">
          <cell r="G124">
            <v>1865.04</v>
          </cell>
        </row>
        <row r="125">
          <cell r="E125">
            <v>10014.6</v>
          </cell>
          <cell r="F125">
            <v>32.77</v>
          </cell>
        </row>
        <row r="125">
          <cell r="H125">
            <v>107.49</v>
          </cell>
        </row>
        <row r="126">
          <cell r="E126">
            <v>390.12</v>
          </cell>
        </row>
        <row r="126">
          <cell r="G126">
            <v>246.68</v>
          </cell>
        </row>
        <row r="127">
          <cell r="E127">
            <v>6102.38</v>
          </cell>
        </row>
        <row r="127">
          <cell r="G127">
            <v>923.98</v>
          </cell>
          <cell r="H127">
            <v>16.07</v>
          </cell>
        </row>
        <row r="128">
          <cell r="E128">
            <v>3172.85</v>
          </cell>
        </row>
        <row r="128">
          <cell r="G128">
            <v>1192.62</v>
          </cell>
          <cell r="H128">
            <v>74.57</v>
          </cell>
        </row>
        <row r="129">
          <cell r="E129">
            <v>1671.89</v>
          </cell>
        </row>
        <row r="129">
          <cell r="G129">
            <v>1541</v>
          </cell>
          <cell r="H129">
            <v>27.6</v>
          </cell>
        </row>
        <row r="130">
          <cell r="E130">
            <v>427.86</v>
          </cell>
        </row>
        <row r="130">
          <cell r="G130">
            <v>895.81</v>
          </cell>
        </row>
        <row r="131">
          <cell r="E131">
            <v>6414.24</v>
          </cell>
          <cell r="F131">
            <v>15.75</v>
          </cell>
        </row>
        <row r="131">
          <cell r="H131">
            <v>62.16</v>
          </cell>
        </row>
        <row r="132">
          <cell r="E132">
            <v>2300.41</v>
          </cell>
        </row>
        <row r="132">
          <cell r="G132">
            <v>1832.77</v>
          </cell>
          <cell r="H132">
            <v>81.06</v>
          </cell>
        </row>
        <row r="133">
          <cell r="E133">
            <v>342.65</v>
          </cell>
          <cell r="F133">
            <v>1.32</v>
          </cell>
        </row>
        <row r="133">
          <cell r="H133">
            <v>5.11</v>
          </cell>
        </row>
        <row r="134">
          <cell r="E134">
            <v>4332.41</v>
          </cell>
        </row>
        <row r="134">
          <cell r="H134">
            <v>14.88</v>
          </cell>
        </row>
        <row r="135">
          <cell r="E135">
            <v>1362.97</v>
          </cell>
        </row>
        <row r="135">
          <cell r="H135">
            <v>14.22</v>
          </cell>
        </row>
        <row r="136">
          <cell r="E136">
            <v>51.54</v>
          </cell>
        </row>
        <row r="136">
          <cell r="G136">
            <v>48.67</v>
          </cell>
        </row>
        <row r="137">
          <cell r="E137">
            <v>209.49</v>
          </cell>
        </row>
        <row r="137">
          <cell r="H137">
            <v>0</v>
          </cell>
        </row>
        <row r="138">
          <cell r="H138">
            <v>0</v>
          </cell>
        </row>
        <row r="146">
          <cell r="E146">
            <v>7712.33</v>
          </cell>
          <cell r="F146">
            <v>263.85</v>
          </cell>
        </row>
        <row r="146">
          <cell r="H146">
            <v>326.04</v>
          </cell>
        </row>
        <row r="147">
          <cell r="E147">
            <v>22842.69</v>
          </cell>
          <cell r="F147">
            <v>135.32</v>
          </cell>
          <cell r="G147">
            <v>5232.62</v>
          </cell>
          <cell r="H147">
            <v>1173.54</v>
          </cell>
        </row>
        <row r="148">
          <cell r="E148">
            <v>794.16</v>
          </cell>
        </row>
        <row r="148">
          <cell r="G148">
            <v>1069.42</v>
          </cell>
        </row>
        <row r="149">
          <cell r="E149">
            <v>448.99</v>
          </cell>
        </row>
        <row r="149">
          <cell r="G149">
            <v>364.55</v>
          </cell>
          <cell r="H149">
            <v>4.62</v>
          </cell>
        </row>
        <row r="150">
          <cell r="E150">
            <v>2176.3</v>
          </cell>
          <cell r="F150">
            <v>13.82</v>
          </cell>
        </row>
        <row r="150">
          <cell r="H150">
            <v>19.03</v>
          </cell>
          <cell r="I150">
            <v>12.09</v>
          </cell>
        </row>
        <row r="151">
          <cell r="E151">
            <v>3960.1</v>
          </cell>
          <cell r="F151">
            <v>25.38</v>
          </cell>
        </row>
        <row r="151">
          <cell r="H151">
            <v>92.34</v>
          </cell>
          <cell r="I151">
            <v>0</v>
          </cell>
        </row>
        <row r="152">
          <cell r="E152">
            <v>1836.97</v>
          </cell>
          <cell r="F152">
            <v>8.09</v>
          </cell>
        </row>
        <row r="152">
          <cell r="H152">
            <v>22.97</v>
          </cell>
        </row>
        <row r="153">
          <cell r="E153">
            <v>28971.64</v>
          </cell>
          <cell r="F153">
            <v>257.7</v>
          </cell>
        </row>
        <row r="153">
          <cell r="H153">
            <v>3609.06</v>
          </cell>
        </row>
        <row r="154">
          <cell r="E154">
            <v>11809.16</v>
          </cell>
          <cell r="F154">
            <v>73</v>
          </cell>
        </row>
        <row r="154">
          <cell r="H154">
            <v>189.03</v>
          </cell>
        </row>
        <row r="155">
          <cell r="E155">
            <v>12718.77</v>
          </cell>
          <cell r="F155">
            <v>108.94</v>
          </cell>
        </row>
        <row r="155">
          <cell r="H155">
            <v>422.06</v>
          </cell>
          <cell r="I155">
            <v>9.09</v>
          </cell>
        </row>
        <row r="156">
          <cell r="E156">
            <v>7255.23</v>
          </cell>
          <cell r="F156">
            <v>17.15</v>
          </cell>
          <cell r="G156">
            <v>17.42</v>
          </cell>
          <cell r="H156">
            <v>192.32</v>
          </cell>
          <cell r="I156">
            <v>0</v>
          </cell>
        </row>
        <row r="157">
          <cell r="E157">
            <v>9414.7</v>
          </cell>
        </row>
        <row r="157">
          <cell r="H157">
            <v>200.02</v>
          </cell>
        </row>
        <row r="158">
          <cell r="E158">
            <v>456.14</v>
          </cell>
        </row>
        <row r="158">
          <cell r="H158">
            <v>11.34</v>
          </cell>
        </row>
        <row r="170">
          <cell r="E170">
            <v>3259.11</v>
          </cell>
        </row>
        <row r="171">
          <cell r="E171">
            <v>528.35</v>
          </cell>
          <cell r="F171">
            <v>9.15</v>
          </cell>
        </row>
        <row r="171">
          <cell r="H171">
            <v>6.15</v>
          </cell>
          <cell r="I171">
            <v>1</v>
          </cell>
        </row>
        <row r="172">
          <cell r="E172">
            <v>407.03</v>
          </cell>
          <cell r="F172">
            <v>15.2</v>
          </cell>
        </row>
        <row r="172">
          <cell r="H172">
            <v>8.11</v>
          </cell>
          <cell r="I172">
            <v>2.11</v>
          </cell>
        </row>
        <row r="173">
          <cell r="E173">
            <v>5442.3</v>
          </cell>
        </row>
        <row r="173">
          <cell r="H173">
            <v>6.12</v>
          </cell>
        </row>
        <row r="174">
          <cell r="E174">
            <v>2777.09</v>
          </cell>
        </row>
        <row r="175">
          <cell r="E175">
            <v>306.38</v>
          </cell>
        </row>
        <row r="175">
          <cell r="G175">
            <v>648.19</v>
          </cell>
          <cell r="H175">
            <v>2.12</v>
          </cell>
        </row>
        <row r="176">
          <cell r="E176">
            <v>761.15</v>
          </cell>
        </row>
        <row r="176">
          <cell r="G176">
            <v>1993</v>
          </cell>
          <cell r="H176">
            <v>3.91</v>
          </cell>
        </row>
        <row r="177">
          <cell r="E177">
            <v>193.63</v>
          </cell>
          <cell r="F177">
            <v>13.15</v>
          </cell>
        </row>
        <row r="177">
          <cell r="H177">
            <v>10.18</v>
          </cell>
        </row>
        <row r="178">
          <cell r="E178">
            <v>97.55</v>
          </cell>
        </row>
        <row r="178">
          <cell r="G178">
            <v>318.14</v>
          </cell>
          <cell r="H178">
            <v>1</v>
          </cell>
        </row>
        <row r="179">
          <cell r="E179">
            <v>429.47</v>
          </cell>
          <cell r="F179">
            <v>27.04</v>
          </cell>
        </row>
        <row r="179">
          <cell r="H179">
            <v>20.21</v>
          </cell>
        </row>
        <row r="180">
          <cell r="E180">
            <v>79.46</v>
          </cell>
        </row>
        <row r="180">
          <cell r="G180">
            <v>220</v>
          </cell>
        </row>
        <row r="181">
          <cell r="E181">
            <v>1281.87</v>
          </cell>
          <cell r="F181">
            <v>19.34</v>
          </cell>
        </row>
        <row r="181">
          <cell r="H181">
            <v>34.62</v>
          </cell>
        </row>
        <row r="182">
          <cell r="E182">
            <v>1439.95</v>
          </cell>
          <cell r="F182">
            <v>22.44</v>
          </cell>
        </row>
        <row r="182">
          <cell r="H182">
            <v>41.2</v>
          </cell>
        </row>
        <row r="183">
          <cell r="E183">
            <v>3365.66</v>
          </cell>
          <cell r="F183">
            <v>37.3</v>
          </cell>
        </row>
        <row r="183">
          <cell r="H183">
            <v>43.26</v>
          </cell>
        </row>
        <row r="184">
          <cell r="E184">
            <v>436.68</v>
          </cell>
          <cell r="F184">
            <v>11.84</v>
          </cell>
        </row>
        <row r="184">
          <cell r="H184">
            <v>25.24</v>
          </cell>
        </row>
        <row r="185">
          <cell r="E185">
            <v>256.51</v>
          </cell>
        </row>
        <row r="185">
          <cell r="G185">
            <v>110.82</v>
          </cell>
          <cell r="H185">
            <v>1</v>
          </cell>
        </row>
        <row r="186">
          <cell r="E186">
            <v>10</v>
          </cell>
        </row>
        <row r="187">
          <cell r="E187">
            <v>564.19</v>
          </cell>
        </row>
        <row r="187">
          <cell r="H187">
            <v>1.11</v>
          </cell>
          <cell r="I187">
            <v>1</v>
          </cell>
        </row>
        <row r="188">
          <cell r="E188">
            <v>642.97</v>
          </cell>
        </row>
        <row r="188">
          <cell r="H188">
            <v>3</v>
          </cell>
        </row>
        <row r="189">
          <cell r="E189">
            <v>235.53</v>
          </cell>
        </row>
        <row r="189">
          <cell r="H189">
            <v>3</v>
          </cell>
        </row>
        <row r="190">
          <cell r="E190">
            <v>842.18</v>
          </cell>
        </row>
        <row r="191">
          <cell r="E191">
            <v>57.75</v>
          </cell>
        </row>
        <row r="192">
          <cell r="E192">
            <v>180.65</v>
          </cell>
        </row>
        <row r="192">
          <cell r="H192">
            <v>2</v>
          </cell>
        </row>
        <row r="193">
          <cell r="E193">
            <v>156.52</v>
          </cell>
        </row>
        <row r="193">
          <cell r="H193">
            <v>3</v>
          </cell>
        </row>
        <row r="194">
          <cell r="E194">
            <v>374.54</v>
          </cell>
        </row>
        <row r="195">
          <cell r="E195">
            <v>386.58</v>
          </cell>
        </row>
        <row r="195">
          <cell r="H195">
            <v>11.11</v>
          </cell>
        </row>
        <row r="196">
          <cell r="E196">
            <v>951.73</v>
          </cell>
        </row>
        <row r="196">
          <cell r="H196">
            <v>3.91</v>
          </cell>
        </row>
        <row r="197">
          <cell r="E197">
            <v>369.87</v>
          </cell>
        </row>
        <row r="197">
          <cell r="H197">
            <v>5.11</v>
          </cell>
          <cell r="I197">
            <v>1.84</v>
          </cell>
        </row>
        <row r="198">
          <cell r="E198">
            <v>20.18</v>
          </cell>
        </row>
        <row r="198">
          <cell r="H198">
            <v>2.11</v>
          </cell>
        </row>
        <row r="199">
          <cell r="E199">
            <v>33.14</v>
          </cell>
        </row>
        <row r="199">
          <cell r="H199">
            <v>1</v>
          </cell>
        </row>
        <row r="200">
          <cell r="E200">
            <v>71.38</v>
          </cell>
        </row>
        <row r="201">
          <cell r="E201">
            <v>16.23</v>
          </cell>
        </row>
        <row r="202">
          <cell r="E202">
            <v>86.1</v>
          </cell>
        </row>
        <row r="202">
          <cell r="H202">
            <v>2</v>
          </cell>
        </row>
        <row r="203">
          <cell r="E203">
            <v>86.95</v>
          </cell>
        </row>
        <row r="204">
          <cell r="E204">
            <v>138.81</v>
          </cell>
        </row>
        <row r="204">
          <cell r="H204">
            <v>1</v>
          </cell>
        </row>
        <row r="205">
          <cell r="E205">
            <v>8.96</v>
          </cell>
        </row>
        <row r="213">
          <cell r="E213">
            <v>1382.27</v>
          </cell>
        </row>
        <row r="213">
          <cell r="G213">
            <v>1698.09</v>
          </cell>
          <cell r="H213">
            <v>1.85</v>
          </cell>
        </row>
        <row r="214">
          <cell r="E214">
            <v>58.72</v>
          </cell>
          <cell r="F214">
            <v>3.08</v>
          </cell>
        </row>
        <row r="214">
          <cell r="H214">
            <v>2</v>
          </cell>
        </row>
        <row r="215">
          <cell r="E215">
            <v>3019.63</v>
          </cell>
          <cell r="F215">
            <v>13.26</v>
          </cell>
        </row>
        <row r="215">
          <cell r="H215">
            <v>38.28</v>
          </cell>
          <cell r="I215">
            <v>10</v>
          </cell>
        </row>
        <row r="216">
          <cell r="E216">
            <v>13649.58</v>
          </cell>
          <cell r="F216">
            <v>48.97</v>
          </cell>
        </row>
        <row r="216">
          <cell r="H216">
            <v>592.44</v>
          </cell>
        </row>
        <row r="217">
          <cell r="E217">
            <v>341.12</v>
          </cell>
          <cell r="F217">
            <v>5.11</v>
          </cell>
        </row>
        <row r="217">
          <cell r="H217">
            <v>3</v>
          </cell>
        </row>
        <row r="218">
          <cell r="E218">
            <v>17164.61</v>
          </cell>
        </row>
        <row r="218">
          <cell r="H218">
            <v>44.72</v>
          </cell>
        </row>
        <row r="219">
          <cell r="E219">
            <v>77.94</v>
          </cell>
        </row>
        <row r="220">
          <cell r="E220">
            <v>114.97</v>
          </cell>
        </row>
        <row r="220">
          <cell r="H220">
            <v>1.87</v>
          </cell>
          <cell r="I220">
            <v>1.87</v>
          </cell>
        </row>
        <row r="221">
          <cell r="E221">
            <v>38.57</v>
          </cell>
        </row>
        <row r="221">
          <cell r="H221">
            <v>1</v>
          </cell>
        </row>
        <row r="222">
          <cell r="E222">
            <v>7</v>
          </cell>
        </row>
        <row r="223">
          <cell r="H223">
            <v>2</v>
          </cell>
        </row>
        <row r="232">
          <cell r="E232">
            <v>9357.88</v>
          </cell>
          <cell r="F232">
            <v>126.89</v>
          </cell>
        </row>
        <row r="232">
          <cell r="H232">
            <v>468.83</v>
          </cell>
        </row>
        <row r="233">
          <cell r="E233">
            <v>11054.98</v>
          </cell>
          <cell r="F233">
            <v>45.24</v>
          </cell>
        </row>
        <row r="233">
          <cell r="H233">
            <v>268.37</v>
          </cell>
          <cell r="I233">
            <v>106.42</v>
          </cell>
        </row>
        <row r="234">
          <cell r="E234">
            <v>14333.5</v>
          </cell>
          <cell r="F234">
            <v>128.01</v>
          </cell>
          <cell r="G234">
            <v>8.46</v>
          </cell>
          <cell r="H234">
            <v>436.61</v>
          </cell>
        </row>
        <row r="235">
          <cell r="E235">
            <v>17279.72</v>
          </cell>
          <cell r="F235">
            <v>19.26</v>
          </cell>
          <cell r="G235">
            <v>7366.48</v>
          </cell>
          <cell r="H235">
            <v>512.39</v>
          </cell>
          <cell r="I235">
            <v>174.05</v>
          </cell>
        </row>
        <row r="236">
          <cell r="E236">
            <v>20608.34</v>
          </cell>
          <cell r="F236">
            <v>76.19</v>
          </cell>
        </row>
        <row r="236">
          <cell r="H236">
            <v>483.71</v>
          </cell>
          <cell r="I236">
            <v>141.27</v>
          </cell>
        </row>
      </sheetData>
      <sheetData sheetId="3">
        <row r="7">
          <cell r="E7">
            <v>1114.32</v>
          </cell>
        </row>
        <row r="7">
          <cell r="G7">
            <v>28.37</v>
          </cell>
          <cell r="H7">
            <v>34.74</v>
          </cell>
        </row>
        <row r="8">
          <cell r="E8">
            <v>2543.45</v>
          </cell>
        </row>
        <row r="8">
          <cell r="H8">
            <v>47.33</v>
          </cell>
        </row>
        <row r="9">
          <cell r="E9">
            <v>1884.88</v>
          </cell>
        </row>
        <row r="9">
          <cell r="G9">
            <v>91.05</v>
          </cell>
          <cell r="H9">
            <v>34.88</v>
          </cell>
        </row>
        <row r="10">
          <cell r="E10">
            <v>3236.47</v>
          </cell>
        </row>
        <row r="10">
          <cell r="H10">
            <v>182.81</v>
          </cell>
        </row>
        <row r="11">
          <cell r="E11">
            <v>5248.91</v>
          </cell>
        </row>
        <row r="11">
          <cell r="H11">
            <v>91.86</v>
          </cell>
        </row>
        <row r="12">
          <cell r="E12">
            <v>1698.87</v>
          </cell>
        </row>
        <row r="12">
          <cell r="H12">
            <v>37.48</v>
          </cell>
          <cell r="I12">
            <v>39.24</v>
          </cell>
        </row>
        <row r="13">
          <cell r="E13">
            <v>1763.69</v>
          </cell>
        </row>
        <row r="13">
          <cell r="G13">
            <v>283.67</v>
          </cell>
          <cell r="H13">
            <v>29.39</v>
          </cell>
        </row>
        <row r="14">
          <cell r="E14">
            <v>4272.28</v>
          </cell>
        </row>
        <row r="14">
          <cell r="H14">
            <v>216.48</v>
          </cell>
          <cell r="I14">
            <v>45.25</v>
          </cell>
        </row>
        <row r="15">
          <cell r="E15">
            <v>3918.62</v>
          </cell>
        </row>
        <row r="15">
          <cell r="H15">
            <v>83.85</v>
          </cell>
          <cell r="I15">
            <v>30.88</v>
          </cell>
        </row>
        <row r="16">
          <cell r="E16">
            <v>2519.75</v>
          </cell>
        </row>
        <row r="16">
          <cell r="H16">
            <v>110.88</v>
          </cell>
          <cell r="I16">
            <v>50.8</v>
          </cell>
        </row>
        <row r="17">
          <cell r="E17">
            <v>2059.71</v>
          </cell>
        </row>
        <row r="17">
          <cell r="G17">
            <v>245.62</v>
          </cell>
          <cell r="H17">
            <v>52.54</v>
          </cell>
        </row>
        <row r="18">
          <cell r="E18">
            <v>2343.79</v>
          </cell>
        </row>
        <row r="18">
          <cell r="H18">
            <v>73.13</v>
          </cell>
          <cell r="I18">
            <v>77.89</v>
          </cell>
        </row>
        <row r="19">
          <cell r="E19">
            <v>2853.07</v>
          </cell>
        </row>
        <row r="19">
          <cell r="H19">
            <v>68.44</v>
          </cell>
        </row>
        <row r="20">
          <cell r="E20">
            <v>3332.83</v>
          </cell>
        </row>
        <row r="20">
          <cell r="H20">
            <v>80.36</v>
          </cell>
        </row>
        <row r="21">
          <cell r="E21">
            <v>4089.87</v>
          </cell>
        </row>
        <row r="21">
          <cell r="H21">
            <v>127.77</v>
          </cell>
          <cell r="I21">
            <v>31.22</v>
          </cell>
        </row>
        <row r="22">
          <cell r="E22">
            <v>5147.77</v>
          </cell>
        </row>
        <row r="22">
          <cell r="H22">
            <v>183.45</v>
          </cell>
          <cell r="I22">
            <v>16.74</v>
          </cell>
        </row>
        <row r="23">
          <cell r="E23">
            <v>2869.31</v>
          </cell>
        </row>
        <row r="23">
          <cell r="H23">
            <v>53.5</v>
          </cell>
          <cell r="I23">
            <v>47.3</v>
          </cell>
        </row>
        <row r="24">
          <cell r="E24">
            <v>4692.74</v>
          </cell>
        </row>
        <row r="24">
          <cell r="H24">
            <v>142.14</v>
          </cell>
          <cell r="I24">
            <v>93.56</v>
          </cell>
        </row>
        <row r="25">
          <cell r="E25">
            <v>2952.97</v>
          </cell>
        </row>
        <row r="25">
          <cell r="H25">
            <v>102.08</v>
          </cell>
          <cell r="I25">
            <v>133.61</v>
          </cell>
        </row>
        <row r="26">
          <cell r="E26">
            <v>5468.02</v>
          </cell>
        </row>
        <row r="26">
          <cell r="H26">
            <v>212.74</v>
          </cell>
          <cell r="I26">
            <v>0</v>
          </cell>
        </row>
        <row r="27">
          <cell r="E27">
            <v>3829.27</v>
          </cell>
        </row>
        <row r="27">
          <cell r="H27">
            <v>107.04</v>
          </cell>
          <cell r="I27">
            <v>76.63</v>
          </cell>
        </row>
        <row r="28">
          <cell r="E28">
            <v>2680.76</v>
          </cell>
        </row>
        <row r="28">
          <cell r="H28">
            <v>75.15</v>
          </cell>
          <cell r="I28">
            <v>44.41</v>
          </cell>
        </row>
        <row r="29">
          <cell r="E29">
            <v>1294.54</v>
          </cell>
        </row>
        <row r="29">
          <cell r="H29">
            <v>13.93</v>
          </cell>
        </row>
        <row r="30">
          <cell r="E30">
            <v>4769.32</v>
          </cell>
        </row>
        <row r="30">
          <cell r="H30">
            <v>140.34</v>
          </cell>
        </row>
        <row r="31">
          <cell r="E31">
            <v>4459.46</v>
          </cell>
        </row>
        <row r="31">
          <cell r="H31">
            <v>224.45</v>
          </cell>
          <cell r="I31">
            <v>3.38</v>
          </cell>
        </row>
        <row r="32">
          <cell r="E32">
            <v>4465.6</v>
          </cell>
        </row>
        <row r="32">
          <cell r="H32">
            <v>133.4</v>
          </cell>
        </row>
        <row r="33">
          <cell r="E33">
            <v>2737.65</v>
          </cell>
        </row>
        <row r="33">
          <cell r="H33">
            <v>131.97</v>
          </cell>
          <cell r="I33">
            <v>0</v>
          </cell>
        </row>
        <row r="34">
          <cell r="E34">
            <v>2291.45</v>
          </cell>
        </row>
        <row r="34">
          <cell r="H34">
            <v>55.81</v>
          </cell>
        </row>
        <row r="35">
          <cell r="E35">
            <v>5250.96</v>
          </cell>
        </row>
        <row r="35">
          <cell r="H35">
            <v>92.21</v>
          </cell>
          <cell r="I35">
            <v>39.37</v>
          </cell>
        </row>
        <row r="36">
          <cell r="E36">
            <v>3063.79</v>
          </cell>
        </row>
        <row r="36">
          <cell r="H36">
            <v>142.74</v>
          </cell>
          <cell r="I36">
            <v>26.68</v>
          </cell>
        </row>
        <row r="37">
          <cell r="E37">
            <v>1348.69</v>
          </cell>
        </row>
        <row r="37">
          <cell r="H37">
            <v>38.99</v>
          </cell>
          <cell r="I37">
            <v>19.69</v>
          </cell>
        </row>
        <row r="38">
          <cell r="E38">
            <v>3155.48</v>
          </cell>
        </row>
        <row r="38">
          <cell r="H38">
            <v>121.33</v>
          </cell>
          <cell r="I38">
            <v>61.31</v>
          </cell>
        </row>
        <row r="39">
          <cell r="E39">
            <v>3590.61</v>
          </cell>
        </row>
        <row r="39">
          <cell r="H39">
            <v>59.2</v>
          </cell>
          <cell r="I39">
            <v>70.8</v>
          </cell>
        </row>
        <row r="40">
          <cell r="E40">
            <v>3935.98</v>
          </cell>
        </row>
        <row r="41">
          <cell r="E41">
            <v>1546.29</v>
          </cell>
        </row>
        <row r="41">
          <cell r="G41">
            <v>5.32</v>
          </cell>
          <cell r="H41">
            <v>36.16</v>
          </cell>
        </row>
        <row r="42">
          <cell r="E42">
            <v>4363.66</v>
          </cell>
        </row>
        <row r="42">
          <cell r="H42">
            <v>98.98</v>
          </cell>
          <cell r="I42">
            <v>85.45</v>
          </cell>
        </row>
        <row r="43">
          <cell r="E43">
            <v>4551.76</v>
          </cell>
        </row>
        <row r="43">
          <cell r="H43">
            <v>133.17</v>
          </cell>
          <cell r="I43">
            <v>101.07</v>
          </cell>
        </row>
        <row r="44">
          <cell r="E44">
            <v>6095.25</v>
          </cell>
        </row>
        <row r="44">
          <cell r="H44">
            <v>165.82</v>
          </cell>
          <cell r="I44">
            <v>6</v>
          </cell>
        </row>
        <row r="45">
          <cell r="E45">
            <v>3489.16</v>
          </cell>
        </row>
        <row r="45">
          <cell r="H45">
            <v>174.77</v>
          </cell>
          <cell r="I45">
            <v>254.35</v>
          </cell>
        </row>
        <row r="46">
          <cell r="E46">
            <v>1733.49</v>
          </cell>
        </row>
        <row r="46">
          <cell r="H46">
            <v>52.27</v>
          </cell>
        </row>
        <row r="47">
          <cell r="E47">
            <v>3006.6</v>
          </cell>
        </row>
        <row r="47">
          <cell r="H47">
            <v>127.4</v>
          </cell>
          <cell r="I47">
            <v>58.21</v>
          </cell>
        </row>
        <row r="48">
          <cell r="E48">
            <v>2946.67</v>
          </cell>
        </row>
        <row r="48">
          <cell r="H48">
            <v>75.25</v>
          </cell>
        </row>
        <row r="49">
          <cell r="E49">
            <v>2714.49</v>
          </cell>
        </row>
        <row r="49">
          <cell r="H49">
            <v>119.38</v>
          </cell>
        </row>
        <row r="50">
          <cell r="E50">
            <v>5138.16</v>
          </cell>
        </row>
        <row r="50">
          <cell r="H50">
            <v>108.12</v>
          </cell>
          <cell r="I50">
            <v>150.48</v>
          </cell>
        </row>
        <row r="51">
          <cell r="E51">
            <v>2774.76</v>
          </cell>
        </row>
        <row r="51">
          <cell r="H51">
            <v>91.82</v>
          </cell>
        </row>
        <row r="52">
          <cell r="E52">
            <v>6185.69</v>
          </cell>
        </row>
        <row r="52">
          <cell r="H52">
            <v>99.68</v>
          </cell>
          <cell r="I52">
            <v>67.24</v>
          </cell>
        </row>
        <row r="53">
          <cell r="E53">
            <v>3638.85</v>
          </cell>
        </row>
        <row r="53">
          <cell r="H53">
            <v>116.41</v>
          </cell>
        </row>
        <row r="54">
          <cell r="E54">
            <v>3491.16</v>
          </cell>
        </row>
        <row r="54">
          <cell r="H54">
            <v>166.69</v>
          </cell>
          <cell r="I54">
            <v>113.63</v>
          </cell>
        </row>
        <row r="55">
          <cell r="E55">
            <v>1857.07</v>
          </cell>
        </row>
        <row r="63">
          <cell r="E63">
            <v>6504.25</v>
          </cell>
        </row>
        <row r="63">
          <cell r="G63">
            <v>1970.82</v>
          </cell>
          <cell r="H63">
            <v>157.35</v>
          </cell>
        </row>
        <row r="64">
          <cell r="E64">
            <v>1842.02</v>
          </cell>
        </row>
        <row r="64">
          <cell r="H64">
            <v>26.62</v>
          </cell>
        </row>
        <row r="65">
          <cell r="E65">
            <v>691.41</v>
          </cell>
        </row>
        <row r="65">
          <cell r="H65">
            <v>5.13</v>
          </cell>
        </row>
        <row r="66">
          <cell r="E66">
            <v>1890.05</v>
          </cell>
        </row>
        <row r="66">
          <cell r="H66">
            <v>104.27</v>
          </cell>
        </row>
        <row r="67">
          <cell r="E67">
            <v>707.25</v>
          </cell>
        </row>
        <row r="67">
          <cell r="H67">
            <v>41.03</v>
          </cell>
        </row>
        <row r="68">
          <cell r="E68">
            <v>374.45</v>
          </cell>
        </row>
        <row r="68">
          <cell r="H68">
            <v>11.29</v>
          </cell>
        </row>
        <row r="69">
          <cell r="E69">
            <v>8718.84</v>
          </cell>
        </row>
        <row r="69">
          <cell r="H69">
            <v>254.75</v>
          </cell>
          <cell r="I69">
            <v>247.16</v>
          </cell>
        </row>
        <row r="70">
          <cell r="E70">
            <v>5266.23</v>
          </cell>
        </row>
        <row r="70">
          <cell r="H70">
            <v>119.1</v>
          </cell>
          <cell r="I70">
            <v>32.03</v>
          </cell>
        </row>
        <row r="71">
          <cell r="E71">
            <v>1061.31</v>
          </cell>
        </row>
        <row r="71">
          <cell r="H71">
            <v>50.07</v>
          </cell>
        </row>
        <row r="72">
          <cell r="E72">
            <v>1952.32</v>
          </cell>
        </row>
        <row r="72">
          <cell r="G72">
            <v>23.53</v>
          </cell>
          <cell r="H72">
            <v>76.92</v>
          </cell>
        </row>
        <row r="73">
          <cell r="E73">
            <v>3184.34</v>
          </cell>
        </row>
        <row r="73">
          <cell r="H73">
            <v>51.24</v>
          </cell>
        </row>
        <row r="74">
          <cell r="E74">
            <v>1457.56</v>
          </cell>
        </row>
        <row r="74">
          <cell r="H74">
            <v>75.75</v>
          </cell>
        </row>
        <row r="75">
          <cell r="E75">
            <v>2769.18</v>
          </cell>
        </row>
        <row r="75">
          <cell r="H75">
            <v>134.92</v>
          </cell>
        </row>
        <row r="76">
          <cell r="E76">
            <v>915.81</v>
          </cell>
        </row>
        <row r="76">
          <cell r="G76">
            <v>35</v>
          </cell>
          <cell r="H76">
            <v>5.56</v>
          </cell>
        </row>
        <row r="77">
          <cell r="E77">
            <v>4596.17</v>
          </cell>
        </row>
        <row r="77">
          <cell r="H77">
            <v>170.9</v>
          </cell>
        </row>
        <row r="78">
          <cell r="E78">
            <v>3655.97</v>
          </cell>
        </row>
        <row r="78">
          <cell r="G78">
            <v>0</v>
          </cell>
          <cell r="H78">
            <v>39.44</v>
          </cell>
        </row>
        <row r="79">
          <cell r="E79">
            <v>1904.94</v>
          </cell>
        </row>
        <row r="79">
          <cell r="H79">
            <v>42.93</v>
          </cell>
        </row>
        <row r="80">
          <cell r="E80">
            <v>552.39</v>
          </cell>
        </row>
        <row r="80">
          <cell r="H80">
            <v>28.99</v>
          </cell>
          <cell r="I80">
            <v>19.62</v>
          </cell>
        </row>
        <row r="81">
          <cell r="E81">
            <v>1606.55</v>
          </cell>
        </row>
        <row r="81">
          <cell r="H81">
            <v>103.68</v>
          </cell>
        </row>
        <row r="82">
          <cell r="E82">
            <v>3836.51</v>
          </cell>
        </row>
        <row r="82">
          <cell r="H82">
            <v>127.04</v>
          </cell>
        </row>
        <row r="83">
          <cell r="E83">
            <v>2077.98</v>
          </cell>
        </row>
        <row r="84">
          <cell r="E84">
            <v>217.06</v>
          </cell>
        </row>
        <row r="84">
          <cell r="H84">
            <v>14.68</v>
          </cell>
        </row>
        <row r="85">
          <cell r="E85">
            <v>1912.4</v>
          </cell>
        </row>
        <row r="85">
          <cell r="H85">
            <v>60.58</v>
          </cell>
        </row>
        <row r="86">
          <cell r="E86">
            <v>3619.29</v>
          </cell>
        </row>
        <row r="86">
          <cell r="H86">
            <v>137.36</v>
          </cell>
          <cell r="I86">
            <v>0</v>
          </cell>
        </row>
        <row r="87">
          <cell r="E87">
            <v>2071.21</v>
          </cell>
        </row>
        <row r="87">
          <cell r="H87">
            <v>63.15</v>
          </cell>
        </row>
        <row r="88">
          <cell r="E88">
            <v>2193.24</v>
          </cell>
        </row>
        <row r="88">
          <cell r="H88">
            <v>216.08</v>
          </cell>
        </row>
        <row r="89">
          <cell r="E89">
            <v>2173.13</v>
          </cell>
        </row>
        <row r="89">
          <cell r="H89">
            <v>103.08</v>
          </cell>
          <cell r="I89">
            <v>13.78</v>
          </cell>
        </row>
        <row r="90">
          <cell r="E90">
            <v>1059.88</v>
          </cell>
        </row>
        <row r="90">
          <cell r="H90">
            <v>88</v>
          </cell>
          <cell r="I90">
            <v>13.53</v>
          </cell>
        </row>
        <row r="91">
          <cell r="E91">
            <v>1492.47</v>
          </cell>
        </row>
        <row r="91">
          <cell r="G91">
            <v>25.63</v>
          </cell>
          <cell r="H91">
            <v>79.78</v>
          </cell>
        </row>
        <row r="92">
          <cell r="E92">
            <v>3423.07</v>
          </cell>
        </row>
        <row r="92">
          <cell r="H92">
            <v>117.56</v>
          </cell>
        </row>
        <row r="93">
          <cell r="E93">
            <v>2534.54</v>
          </cell>
        </row>
        <row r="93">
          <cell r="H93">
            <v>183.16</v>
          </cell>
        </row>
        <row r="94">
          <cell r="E94">
            <v>4129</v>
          </cell>
        </row>
        <row r="94">
          <cell r="H94">
            <v>129.61</v>
          </cell>
        </row>
        <row r="95">
          <cell r="E95">
            <v>2567.76</v>
          </cell>
        </row>
        <row r="95">
          <cell r="H95">
            <v>122.64</v>
          </cell>
        </row>
        <row r="96">
          <cell r="E96">
            <v>3126.57</v>
          </cell>
        </row>
        <row r="96">
          <cell r="H96">
            <v>87.71</v>
          </cell>
        </row>
        <row r="97">
          <cell r="E97">
            <v>1009.13</v>
          </cell>
        </row>
        <row r="97">
          <cell r="H97">
            <v>89.66</v>
          </cell>
        </row>
        <row r="98">
          <cell r="E98">
            <v>7002.01</v>
          </cell>
        </row>
        <row r="98">
          <cell r="H98">
            <v>205.95</v>
          </cell>
          <cell r="I98">
            <v>37.66</v>
          </cell>
        </row>
        <row r="99">
          <cell r="E99">
            <v>1269.28</v>
          </cell>
        </row>
        <row r="99">
          <cell r="H99">
            <v>61.06</v>
          </cell>
        </row>
        <row r="100">
          <cell r="E100">
            <v>2152.01</v>
          </cell>
        </row>
        <row r="100">
          <cell r="H100">
            <v>149.6</v>
          </cell>
        </row>
        <row r="101">
          <cell r="E101">
            <v>2323.07</v>
          </cell>
        </row>
        <row r="101">
          <cell r="H101">
            <v>123.17</v>
          </cell>
          <cell r="I101">
            <v>4.29</v>
          </cell>
        </row>
        <row r="102">
          <cell r="E102">
            <v>6085.97</v>
          </cell>
        </row>
        <row r="102">
          <cell r="H102">
            <v>278.22</v>
          </cell>
          <cell r="I102">
            <v>130.72</v>
          </cell>
        </row>
        <row r="103">
          <cell r="E103">
            <v>777.86</v>
          </cell>
        </row>
        <row r="104">
          <cell r="E104">
            <v>1063.8</v>
          </cell>
        </row>
        <row r="104">
          <cell r="H104">
            <v>11.94</v>
          </cell>
        </row>
        <row r="105">
          <cell r="E105">
            <v>3377.69</v>
          </cell>
        </row>
        <row r="105">
          <cell r="H105">
            <v>44.44</v>
          </cell>
        </row>
        <row r="106">
          <cell r="E106">
            <v>195.45</v>
          </cell>
        </row>
        <row r="107">
          <cell r="E107">
            <v>59.33</v>
          </cell>
        </row>
        <row r="121">
          <cell r="E121">
            <v>2</v>
          </cell>
        </row>
        <row r="122">
          <cell r="E122">
            <v>277.82</v>
          </cell>
        </row>
        <row r="123">
          <cell r="E123">
            <v>1296.92</v>
          </cell>
        </row>
        <row r="123">
          <cell r="H123">
            <v>22.85</v>
          </cell>
        </row>
        <row r="124">
          <cell r="E124">
            <v>988.47</v>
          </cell>
        </row>
        <row r="125">
          <cell r="E125">
            <v>10341.58</v>
          </cell>
        </row>
        <row r="125">
          <cell r="H125">
            <v>107.96</v>
          </cell>
        </row>
        <row r="126">
          <cell r="E126">
            <v>319.25</v>
          </cell>
        </row>
        <row r="126">
          <cell r="G126">
            <v>5.74</v>
          </cell>
        </row>
        <row r="127">
          <cell r="E127">
            <v>5171.79</v>
          </cell>
        </row>
        <row r="127">
          <cell r="H127">
            <v>15.31</v>
          </cell>
        </row>
        <row r="128">
          <cell r="E128">
            <v>2171.09</v>
          </cell>
        </row>
        <row r="128">
          <cell r="G128">
            <v>114.34</v>
          </cell>
          <cell r="H128">
            <v>37.54</v>
          </cell>
        </row>
        <row r="129">
          <cell r="E129">
            <v>1524.33</v>
          </cell>
        </row>
        <row r="129">
          <cell r="G129">
            <v>102</v>
          </cell>
          <cell r="H129">
            <v>27.26</v>
          </cell>
        </row>
        <row r="130">
          <cell r="E130">
            <v>386.47</v>
          </cell>
        </row>
        <row r="130">
          <cell r="G130">
            <v>1.96</v>
          </cell>
        </row>
        <row r="131">
          <cell r="E131">
            <v>4912.36</v>
          </cell>
        </row>
        <row r="131">
          <cell r="H131">
            <v>58.05</v>
          </cell>
        </row>
        <row r="132">
          <cell r="E132">
            <v>2030.35</v>
          </cell>
        </row>
        <row r="132">
          <cell r="H132">
            <v>78.04</v>
          </cell>
        </row>
        <row r="133">
          <cell r="E133">
            <v>478.52</v>
          </cell>
        </row>
        <row r="133">
          <cell r="H133">
            <v>4.39</v>
          </cell>
        </row>
        <row r="134">
          <cell r="E134">
            <v>5493.79</v>
          </cell>
        </row>
        <row r="134">
          <cell r="H134">
            <v>17.94</v>
          </cell>
          <cell r="I134">
            <v>1</v>
          </cell>
        </row>
        <row r="135">
          <cell r="E135">
            <v>1035.01</v>
          </cell>
        </row>
        <row r="135">
          <cell r="H135">
            <v>18.55</v>
          </cell>
        </row>
        <row r="136">
          <cell r="E136">
            <v>41.02</v>
          </cell>
        </row>
        <row r="137">
          <cell r="E137">
            <v>201.07</v>
          </cell>
        </row>
        <row r="146">
          <cell r="E146">
            <v>7647.88</v>
          </cell>
        </row>
        <row r="146">
          <cell r="H146">
            <v>297.86</v>
          </cell>
        </row>
        <row r="147">
          <cell r="E147">
            <v>21413.69</v>
          </cell>
        </row>
        <row r="147">
          <cell r="G147">
            <v>4759.11</v>
          </cell>
          <cell r="H147">
            <v>1128.46</v>
          </cell>
        </row>
        <row r="148">
          <cell r="E148">
            <v>652.39</v>
          </cell>
        </row>
        <row r="149">
          <cell r="E149">
            <v>625.82</v>
          </cell>
        </row>
        <row r="149">
          <cell r="H149">
            <v>3.38</v>
          </cell>
        </row>
        <row r="150">
          <cell r="E150">
            <v>2483.43</v>
          </cell>
        </row>
        <row r="150">
          <cell r="H150">
            <v>14.26</v>
          </cell>
          <cell r="I150">
            <v>8.37</v>
          </cell>
        </row>
        <row r="151">
          <cell r="E151">
            <v>4278.02</v>
          </cell>
        </row>
        <row r="151">
          <cell r="H151">
            <v>86.85</v>
          </cell>
        </row>
        <row r="152">
          <cell r="E152">
            <v>2111.42</v>
          </cell>
        </row>
        <row r="152">
          <cell r="H152">
            <v>20.41</v>
          </cell>
        </row>
        <row r="153">
          <cell r="E153">
            <v>26503.75</v>
          </cell>
        </row>
        <row r="153">
          <cell r="H153">
            <v>3900.57</v>
          </cell>
        </row>
        <row r="154">
          <cell r="E154">
            <v>12174.8</v>
          </cell>
        </row>
        <row r="154">
          <cell r="H154">
            <v>242.01</v>
          </cell>
        </row>
        <row r="155">
          <cell r="E155">
            <v>9502.12</v>
          </cell>
        </row>
        <row r="155">
          <cell r="H155">
            <v>372</v>
          </cell>
          <cell r="I155">
            <v>25.95</v>
          </cell>
        </row>
        <row r="156">
          <cell r="E156">
            <v>7889.55</v>
          </cell>
        </row>
        <row r="156">
          <cell r="G156">
            <v>13.82</v>
          </cell>
          <cell r="H156">
            <v>182.46</v>
          </cell>
        </row>
        <row r="157">
          <cell r="E157">
            <v>14562.36</v>
          </cell>
        </row>
        <row r="157">
          <cell r="H157">
            <v>178.15</v>
          </cell>
        </row>
        <row r="158">
          <cell r="E158">
            <v>464.74</v>
          </cell>
        </row>
        <row r="158">
          <cell r="H158">
            <v>17.86</v>
          </cell>
        </row>
        <row r="170">
          <cell r="E170">
            <v>377.22</v>
          </cell>
        </row>
        <row r="171">
          <cell r="E171">
            <v>522.69</v>
          </cell>
        </row>
        <row r="171">
          <cell r="H171">
            <v>5.4</v>
          </cell>
          <cell r="I171">
            <v>0.83</v>
          </cell>
        </row>
        <row r="172">
          <cell r="E172">
            <v>288.6</v>
          </cell>
        </row>
        <row r="172">
          <cell r="H172">
            <v>9</v>
          </cell>
          <cell r="I172">
            <v>2</v>
          </cell>
        </row>
        <row r="173">
          <cell r="E173">
            <v>704.71</v>
          </cell>
        </row>
        <row r="173">
          <cell r="H173">
            <v>8.36</v>
          </cell>
        </row>
        <row r="174">
          <cell r="E174">
            <v>560.69</v>
          </cell>
        </row>
        <row r="175">
          <cell r="E175">
            <v>204.02</v>
          </cell>
        </row>
        <row r="175">
          <cell r="G175">
            <v>7.04</v>
          </cell>
          <cell r="H175">
            <v>3</v>
          </cell>
        </row>
        <row r="176">
          <cell r="E176">
            <v>711.73</v>
          </cell>
        </row>
        <row r="176">
          <cell r="G176">
            <v>31.58</v>
          </cell>
          <cell r="H176">
            <v>11.56</v>
          </cell>
        </row>
        <row r="177">
          <cell r="E177">
            <v>224.18</v>
          </cell>
        </row>
        <row r="177">
          <cell r="H177">
            <v>5.53</v>
          </cell>
        </row>
        <row r="178">
          <cell r="E178">
            <v>22.71</v>
          </cell>
        </row>
        <row r="178">
          <cell r="G178">
            <v>1.21</v>
          </cell>
          <cell r="H178">
            <v>1</v>
          </cell>
        </row>
        <row r="179">
          <cell r="E179">
            <v>564.85</v>
          </cell>
        </row>
        <row r="179">
          <cell r="H179">
            <v>23.59</v>
          </cell>
        </row>
        <row r="180">
          <cell r="E180">
            <v>20.42</v>
          </cell>
        </row>
        <row r="181">
          <cell r="E181">
            <v>736.05</v>
          </cell>
        </row>
        <row r="181">
          <cell r="H181">
            <v>36.61</v>
          </cell>
        </row>
        <row r="182">
          <cell r="E182">
            <v>1149.19</v>
          </cell>
        </row>
        <row r="182">
          <cell r="H182">
            <v>41.8</v>
          </cell>
        </row>
        <row r="183">
          <cell r="E183">
            <v>2899.57</v>
          </cell>
        </row>
        <row r="183">
          <cell r="H183">
            <v>38.1</v>
          </cell>
        </row>
        <row r="184">
          <cell r="E184">
            <v>511.4</v>
          </cell>
        </row>
        <row r="184">
          <cell r="H184">
            <v>24.97</v>
          </cell>
        </row>
        <row r="185">
          <cell r="E185">
            <v>247.65</v>
          </cell>
        </row>
        <row r="185">
          <cell r="G185">
            <v>1.01</v>
          </cell>
          <cell r="H185">
            <v>1</v>
          </cell>
        </row>
        <row r="186">
          <cell r="E186">
            <v>3.38</v>
          </cell>
        </row>
        <row r="187">
          <cell r="E187">
            <v>550.76</v>
          </cell>
        </row>
        <row r="187">
          <cell r="H187">
            <v>2</v>
          </cell>
          <cell r="I187">
            <v>1</v>
          </cell>
        </row>
        <row r="188">
          <cell r="E188">
            <v>364.27</v>
          </cell>
        </row>
        <row r="188">
          <cell r="H188">
            <v>2.38</v>
          </cell>
        </row>
        <row r="189">
          <cell r="E189">
            <v>226.69</v>
          </cell>
        </row>
        <row r="189">
          <cell r="H189">
            <v>2.38</v>
          </cell>
        </row>
        <row r="190">
          <cell r="E190">
            <v>309.8</v>
          </cell>
        </row>
        <row r="191">
          <cell r="E191">
            <v>16.54</v>
          </cell>
        </row>
        <row r="192">
          <cell r="E192">
            <v>315.95</v>
          </cell>
        </row>
        <row r="192">
          <cell r="H192">
            <v>2</v>
          </cell>
        </row>
        <row r="193">
          <cell r="E193">
            <v>172.37</v>
          </cell>
        </row>
        <row r="193">
          <cell r="H193">
            <v>2</v>
          </cell>
        </row>
        <row r="194">
          <cell r="E194">
            <v>180.5</v>
          </cell>
        </row>
        <row r="195">
          <cell r="E195">
            <v>531.28</v>
          </cell>
        </row>
        <row r="195">
          <cell r="H195">
            <v>9.76</v>
          </cell>
        </row>
        <row r="196">
          <cell r="E196">
            <v>1009.91</v>
          </cell>
        </row>
        <row r="196">
          <cell r="H196">
            <v>6.41</v>
          </cell>
        </row>
        <row r="197">
          <cell r="E197">
            <v>354.84</v>
          </cell>
        </row>
        <row r="197">
          <cell r="H197">
            <v>5.38</v>
          </cell>
          <cell r="I197">
            <v>1.16</v>
          </cell>
        </row>
        <row r="198">
          <cell r="E198">
            <v>19.29</v>
          </cell>
        </row>
        <row r="198">
          <cell r="H198">
            <v>2</v>
          </cell>
        </row>
        <row r="199">
          <cell r="E199">
            <v>34.97</v>
          </cell>
        </row>
        <row r="199">
          <cell r="H199">
            <v>2</v>
          </cell>
        </row>
        <row r="200">
          <cell r="E200">
            <v>12.41</v>
          </cell>
        </row>
        <row r="201">
          <cell r="E201">
            <v>14.76</v>
          </cell>
        </row>
        <row r="202">
          <cell r="E202">
            <v>83.87</v>
          </cell>
        </row>
        <row r="202">
          <cell r="H202">
            <v>1.4</v>
          </cell>
        </row>
        <row r="203">
          <cell r="E203">
            <v>65.48</v>
          </cell>
        </row>
        <row r="204">
          <cell r="E204">
            <v>25.53</v>
          </cell>
        </row>
        <row r="205">
          <cell r="E205">
            <v>14.1</v>
          </cell>
        </row>
        <row r="213">
          <cell r="E213">
            <v>1469.61</v>
          </cell>
        </row>
        <row r="213">
          <cell r="H213">
            <v>3.52</v>
          </cell>
        </row>
        <row r="215">
          <cell r="E215">
            <v>2692.83</v>
          </cell>
        </row>
        <row r="215">
          <cell r="H215">
            <v>33.39</v>
          </cell>
          <cell r="I215">
            <v>11.53</v>
          </cell>
        </row>
        <row r="216">
          <cell r="E216">
            <v>22580.96</v>
          </cell>
        </row>
        <row r="216">
          <cell r="H216">
            <v>462.06</v>
          </cell>
        </row>
        <row r="217">
          <cell r="E217">
            <v>500.02</v>
          </cell>
        </row>
        <row r="217">
          <cell r="H217">
            <v>2</v>
          </cell>
          <cell r="I217">
            <v>1</v>
          </cell>
        </row>
        <row r="218">
          <cell r="E218">
            <v>5050.88</v>
          </cell>
        </row>
        <row r="218">
          <cell r="H218">
            <v>40.87</v>
          </cell>
        </row>
        <row r="219">
          <cell r="E219">
            <v>75.67</v>
          </cell>
        </row>
        <row r="220">
          <cell r="E220">
            <v>157.9</v>
          </cell>
        </row>
        <row r="220">
          <cell r="H220">
            <v>1.13</v>
          </cell>
          <cell r="I220">
            <v>1.13</v>
          </cell>
        </row>
        <row r="221">
          <cell r="E221">
            <v>22</v>
          </cell>
        </row>
        <row r="221">
          <cell r="H221">
            <v>8</v>
          </cell>
        </row>
        <row r="222">
          <cell r="E222">
            <v>7.82</v>
          </cell>
        </row>
        <row r="223">
          <cell r="H223">
            <v>2.4</v>
          </cell>
        </row>
        <row r="224">
          <cell r="E224">
            <v>35</v>
          </cell>
        </row>
        <row r="224">
          <cell r="H224">
            <v>1</v>
          </cell>
        </row>
        <row r="232">
          <cell r="E232">
            <v>10057.28</v>
          </cell>
        </row>
        <row r="232">
          <cell r="H232">
            <v>448.72</v>
          </cell>
        </row>
        <row r="233">
          <cell r="E233">
            <v>12344.98</v>
          </cell>
        </row>
        <row r="233">
          <cell r="H233">
            <v>266.17</v>
          </cell>
          <cell r="I233">
            <v>106.25</v>
          </cell>
        </row>
        <row r="234">
          <cell r="E234">
            <v>9666.54</v>
          </cell>
        </row>
        <row r="234">
          <cell r="G234">
            <v>4.48</v>
          </cell>
          <cell r="H234">
            <v>342.83</v>
          </cell>
        </row>
        <row r="235">
          <cell r="E235">
            <v>13034.19</v>
          </cell>
        </row>
        <row r="235">
          <cell r="G235">
            <v>80.59</v>
          </cell>
          <cell r="H235">
            <v>526.03</v>
          </cell>
          <cell r="I235">
            <v>138.89</v>
          </cell>
        </row>
        <row r="236">
          <cell r="E236">
            <v>19819.56</v>
          </cell>
        </row>
        <row r="236">
          <cell r="H236">
            <v>509.27</v>
          </cell>
          <cell r="I236">
            <v>157.16</v>
          </cell>
        </row>
      </sheetData>
      <sheetData sheetId="4">
        <row r="7">
          <cell r="E7">
            <v>1056.74</v>
          </cell>
        </row>
        <row r="7">
          <cell r="G7">
            <v>24.95</v>
          </cell>
          <cell r="H7">
            <v>35.78</v>
          </cell>
        </row>
        <row r="8">
          <cell r="E8">
            <v>2317.15</v>
          </cell>
        </row>
        <row r="8">
          <cell r="H8">
            <v>51.2</v>
          </cell>
        </row>
        <row r="9">
          <cell r="E9">
            <v>1693.79</v>
          </cell>
        </row>
        <row r="9">
          <cell r="H9">
            <v>33.86</v>
          </cell>
        </row>
        <row r="10">
          <cell r="E10">
            <v>2887.03</v>
          </cell>
        </row>
        <row r="10">
          <cell r="H10">
            <v>184.5</v>
          </cell>
        </row>
        <row r="11">
          <cell r="E11">
            <v>3885.3</v>
          </cell>
        </row>
        <row r="11">
          <cell r="H11">
            <v>84.98</v>
          </cell>
        </row>
        <row r="12">
          <cell r="E12">
            <v>1440.98</v>
          </cell>
        </row>
        <row r="12">
          <cell r="H12">
            <v>44.27</v>
          </cell>
          <cell r="I12">
            <v>34.33</v>
          </cell>
        </row>
        <row r="13">
          <cell r="E13">
            <v>1461.31</v>
          </cell>
        </row>
        <row r="13">
          <cell r="G13">
            <v>172.64</v>
          </cell>
          <cell r="H13">
            <v>30.57</v>
          </cell>
        </row>
        <row r="14">
          <cell r="E14">
            <v>3616.51</v>
          </cell>
        </row>
        <row r="14">
          <cell r="H14">
            <v>212.12</v>
          </cell>
          <cell r="I14">
            <v>15.14</v>
          </cell>
        </row>
        <row r="15">
          <cell r="E15">
            <v>3468.83</v>
          </cell>
        </row>
        <row r="15">
          <cell r="H15">
            <v>94.21</v>
          </cell>
          <cell r="I15">
            <v>47.32</v>
          </cell>
        </row>
        <row r="16">
          <cell r="E16">
            <v>2366.99</v>
          </cell>
        </row>
        <row r="16">
          <cell r="H16">
            <v>119.13</v>
          </cell>
          <cell r="I16">
            <v>51.3</v>
          </cell>
        </row>
        <row r="17">
          <cell r="E17">
            <v>1824.06</v>
          </cell>
        </row>
        <row r="17">
          <cell r="G17">
            <v>213.88</v>
          </cell>
          <cell r="H17">
            <v>56.91</v>
          </cell>
        </row>
        <row r="18">
          <cell r="E18">
            <v>2031.57</v>
          </cell>
        </row>
        <row r="18">
          <cell r="H18">
            <v>71.73</v>
          </cell>
          <cell r="I18">
            <v>72.84</v>
          </cell>
        </row>
        <row r="19">
          <cell r="E19">
            <v>2822.72</v>
          </cell>
        </row>
        <row r="19">
          <cell r="H19">
            <v>73.95</v>
          </cell>
        </row>
        <row r="20">
          <cell r="E20">
            <v>3706.12</v>
          </cell>
        </row>
        <row r="20">
          <cell r="H20">
            <v>87.27</v>
          </cell>
        </row>
        <row r="21">
          <cell r="E21">
            <v>3615.64</v>
          </cell>
        </row>
        <row r="21">
          <cell r="H21">
            <v>140.89</v>
          </cell>
          <cell r="I21">
            <v>35.78</v>
          </cell>
        </row>
        <row r="22">
          <cell r="E22">
            <v>4381.42</v>
          </cell>
        </row>
        <row r="22">
          <cell r="H22">
            <v>170.86</v>
          </cell>
          <cell r="I22">
            <v>25.81</v>
          </cell>
        </row>
        <row r="23">
          <cell r="E23">
            <v>2588.79</v>
          </cell>
        </row>
        <row r="23">
          <cell r="H23">
            <v>54.33</v>
          </cell>
          <cell r="I23">
            <v>49.66</v>
          </cell>
        </row>
        <row r="24">
          <cell r="E24">
            <v>5215.14</v>
          </cell>
        </row>
        <row r="24">
          <cell r="H24">
            <v>184.77</v>
          </cell>
          <cell r="I24">
            <v>45.97</v>
          </cell>
        </row>
        <row r="25">
          <cell r="E25">
            <v>2655.95</v>
          </cell>
        </row>
        <row r="25">
          <cell r="H25">
            <v>126.98</v>
          </cell>
          <cell r="I25">
            <v>48.15</v>
          </cell>
        </row>
        <row r="26">
          <cell r="E26">
            <v>4882.66</v>
          </cell>
        </row>
        <row r="26">
          <cell r="H26">
            <v>234.16</v>
          </cell>
        </row>
        <row r="27">
          <cell r="E27">
            <v>3643.12</v>
          </cell>
        </row>
        <row r="27">
          <cell r="H27">
            <v>108.57</v>
          </cell>
          <cell r="I27">
            <v>82.39</v>
          </cell>
        </row>
        <row r="28">
          <cell r="E28">
            <v>2794.06</v>
          </cell>
        </row>
        <row r="28">
          <cell r="H28">
            <v>76.32</v>
          </cell>
          <cell r="I28">
            <v>45.66</v>
          </cell>
        </row>
        <row r="29">
          <cell r="E29">
            <v>924.16</v>
          </cell>
        </row>
        <row r="29">
          <cell r="H29">
            <v>15.07</v>
          </cell>
        </row>
        <row r="30">
          <cell r="E30">
            <v>4170.45</v>
          </cell>
        </row>
        <row r="30">
          <cell r="H30">
            <v>140.21</v>
          </cell>
        </row>
        <row r="31">
          <cell r="E31">
            <v>4375.63</v>
          </cell>
        </row>
        <row r="31">
          <cell r="H31">
            <v>233.73</v>
          </cell>
          <cell r="I31">
            <v>2.65</v>
          </cell>
        </row>
        <row r="32">
          <cell r="E32">
            <v>3986.47</v>
          </cell>
        </row>
        <row r="32">
          <cell r="H32">
            <v>137.29</v>
          </cell>
        </row>
        <row r="33">
          <cell r="E33">
            <v>2536.49</v>
          </cell>
        </row>
        <row r="33">
          <cell r="H33">
            <v>151.4</v>
          </cell>
        </row>
        <row r="34">
          <cell r="E34">
            <v>1927.33</v>
          </cell>
        </row>
        <row r="34">
          <cell r="H34">
            <v>59.2</v>
          </cell>
        </row>
        <row r="35">
          <cell r="E35">
            <v>4693.96</v>
          </cell>
        </row>
        <row r="35">
          <cell r="H35">
            <v>102.82</v>
          </cell>
          <cell r="I35">
            <v>54.16</v>
          </cell>
        </row>
        <row r="36">
          <cell r="E36">
            <v>2954.52</v>
          </cell>
        </row>
        <row r="36">
          <cell r="H36">
            <v>129.22</v>
          </cell>
          <cell r="I36">
            <v>25.64</v>
          </cell>
        </row>
        <row r="37">
          <cell r="E37">
            <v>1310.52</v>
          </cell>
        </row>
        <row r="37">
          <cell r="H37">
            <v>47.69</v>
          </cell>
          <cell r="I37">
            <v>8.65</v>
          </cell>
        </row>
        <row r="38">
          <cell r="E38">
            <v>2801.38</v>
          </cell>
        </row>
        <row r="38">
          <cell r="H38">
            <v>142.41</v>
          </cell>
          <cell r="I38">
            <v>57.39</v>
          </cell>
        </row>
        <row r="39">
          <cell r="E39">
            <v>3481.58</v>
          </cell>
        </row>
        <row r="39">
          <cell r="H39">
            <v>68.93</v>
          </cell>
          <cell r="I39">
            <v>66.2</v>
          </cell>
        </row>
        <row r="40">
          <cell r="E40">
            <v>3395.2</v>
          </cell>
        </row>
        <row r="41">
          <cell r="E41">
            <v>1439.13</v>
          </cell>
        </row>
        <row r="41">
          <cell r="H41">
            <v>51.77</v>
          </cell>
        </row>
        <row r="42">
          <cell r="E42">
            <v>3525.47</v>
          </cell>
        </row>
        <row r="42">
          <cell r="H42">
            <v>208.87</v>
          </cell>
          <cell r="I42">
            <v>81.34</v>
          </cell>
        </row>
        <row r="43">
          <cell r="E43">
            <v>4301.86</v>
          </cell>
        </row>
        <row r="43">
          <cell r="H43">
            <v>155.77</v>
          </cell>
          <cell r="I43">
            <v>95.59</v>
          </cell>
        </row>
        <row r="44">
          <cell r="E44">
            <v>6099.36</v>
          </cell>
        </row>
        <row r="44">
          <cell r="H44">
            <v>176.51</v>
          </cell>
          <cell r="I44">
            <v>4</v>
          </cell>
        </row>
        <row r="45">
          <cell r="E45">
            <v>3943.03</v>
          </cell>
        </row>
        <row r="45">
          <cell r="H45">
            <v>186.48</v>
          </cell>
          <cell r="I45">
            <v>59.03</v>
          </cell>
        </row>
        <row r="46">
          <cell r="E46">
            <v>1679.08</v>
          </cell>
        </row>
        <row r="46">
          <cell r="H46">
            <v>55.42</v>
          </cell>
        </row>
        <row r="47">
          <cell r="E47">
            <v>3095.24</v>
          </cell>
        </row>
        <row r="47">
          <cell r="H47">
            <v>168.37</v>
          </cell>
          <cell r="I47">
            <v>20.06</v>
          </cell>
        </row>
        <row r="48">
          <cell r="E48">
            <v>2813.35</v>
          </cell>
        </row>
        <row r="48">
          <cell r="H48">
            <v>72.9</v>
          </cell>
        </row>
        <row r="49">
          <cell r="E49">
            <v>2537.19</v>
          </cell>
        </row>
        <row r="49">
          <cell r="H49">
            <v>105.95</v>
          </cell>
        </row>
        <row r="50">
          <cell r="E50">
            <v>6042.97</v>
          </cell>
        </row>
        <row r="50">
          <cell r="H50">
            <v>94.22</v>
          </cell>
          <cell r="I50">
            <v>29.58</v>
          </cell>
        </row>
        <row r="51">
          <cell r="E51">
            <v>2974.53</v>
          </cell>
        </row>
        <row r="51">
          <cell r="H51">
            <v>102.01</v>
          </cell>
        </row>
        <row r="52">
          <cell r="E52">
            <v>5126.02</v>
          </cell>
        </row>
        <row r="52">
          <cell r="H52">
            <v>107</v>
          </cell>
          <cell r="I52">
            <v>64.54</v>
          </cell>
        </row>
        <row r="53">
          <cell r="E53">
            <v>3467.68</v>
          </cell>
        </row>
        <row r="53">
          <cell r="H53">
            <v>121.51</v>
          </cell>
        </row>
        <row r="54">
          <cell r="E54">
            <v>3451.54</v>
          </cell>
        </row>
        <row r="54">
          <cell r="H54">
            <v>209.17</v>
          </cell>
          <cell r="I54">
            <v>92.52</v>
          </cell>
        </row>
        <row r="55">
          <cell r="E55">
            <v>1710.55</v>
          </cell>
        </row>
        <row r="63">
          <cell r="E63">
            <v>5599.25</v>
          </cell>
        </row>
        <row r="63">
          <cell r="G63">
            <v>1625.78</v>
          </cell>
          <cell r="H63">
            <v>124.44</v>
          </cell>
        </row>
        <row r="64">
          <cell r="E64">
            <v>1683.88</v>
          </cell>
        </row>
        <row r="64">
          <cell r="H64">
            <v>26.58</v>
          </cell>
        </row>
        <row r="65">
          <cell r="E65">
            <v>263.77</v>
          </cell>
        </row>
        <row r="65">
          <cell r="H65">
            <v>8.57</v>
          </cell>
        </row>
        <row r="66">
          <cell r="E66">
            <v>1296.34</v>
          </cell>
        </row>
        <row r="66">
          <cell r="H66">
            <v>96.58</v>
          </cell>
        </row>
        <row r="67">
          <cell r="E67">
            <v>530.65</v>
          </cell>
        </row>
        <row r="67">
          <cell r="H67">
            <v>38.97</v>
          </cell>
        </row>
        <row r="68">
          <cell r="E68">
            <v>273.24</v>
          </cell>
        </row>
        <row r="68">
          <cell r="H68">
            <v>11.19</v>
          </cell>
        </row>
        <row r="69">
          <cell r="E69">
            <v>8520.08</v>
          </cell>
        </row>
        <row r="69">
          <cell r="H69">
            <v>237.86</v>
          </cell>
          <cell r="I69">
            <v>256.48</v>
          </cell>
        </row>
        <row r="70">
          <cell r="E70">
            <v>4134.71</v>
          </cell>
        </row>
        <row r="70">
          <cell r="H70">
            <v>106.29</v>
          </cell>
          <cell r="I70">
            <v>30.18</v>
          </cell>
        </row>
        <row r="71">
          <cell r="E71">
            <v>638.12</v>
          </cell>
        </row>
        <row r="71">
          <cell r="H71">
            <v>36.51</v>
          </cell>
        </row>
        <row r="72">
          <cell r="E72">
            <v>1342.25</v>
          </cell>
        </row>
        <row r="72">
          <cell r="H72">
            <v>64.86</v>
          </cell>
        </row>
        <row r="73">
          <cell r="E73">
            <v>2413.41</v>
          </cell>
        </row>
        <row r="73">
          <cell r="H73">
            <v>49.94</v>
          </cell>
        </row>
        <row r="74">
          <cell r="E74">
            <v>731.68</v>
          </cell>
        </row>
        <row r="74">
          <cell r="H74">
            <v>69.78</v>
          </cell>
        </row>
        <row r="75">
          <cell r="E75">
            <v>2147.21</v>
          </cell>
        </row>
        <row r="75">
          <cell r="H75">
            <v>130.59</v>
          </cell>
        </row>
        <row r="76">
          <cell r="E76">
            <v>707.4</v>
          </cell>
        </row>
        <row r="76">
          <cell r="H76">
            <v>13.73</v>
          </cell>
        </row>
        <row r="77">
          <cell r="E77">
            <v>3259.43</v>
          </cell>
        </row>
        <row r="77">
          <cell r="H77">
            <v>155.45</v>
          </cell>
        </row>
        <row r="78">
          <cell r="E78">
            <v>2966.22</v>
          </cell>
        </row>
        <row r="78">
          <cell r="H78">
            <v>35.86</v>
          </cell>
        </row>
        <row r="79">
          <cell r="E79">
            <v>1166.94</v>
          </cell>
        </row>
        <row r="79">
          <cell r="H79">
            <v>36.35</v>
          </cell>
        </row>
        <row r="80">
          <cell r="E80">
            <v>397.5</v>
          </cell>
        </row>
        <row r="80">
          <cell r="H80">
            <v>349.07</v>
          </cell>
          <cell r="I80">
            <v>16.81</v>
          </cell>
        </row>
        <row r="81">
          <cell r="E81">
            <v>846.09</v>
          </cell>
        </row>
        <row r="81">
          <cell r="H81">
            <v>92.64</v>
          </cell>
        </row>
        <row r="82">
          <cell r="E82">
            <v>3999.73</v>
          </cell>
        </row>
        <row r="82">
          <cell r="H82">
            <v>126.24</v>
          </cell>
        </row>
        <row r="83">
          <cell r="E83">
            <v>1594.64</v>
          </cell>
        </row>
        <row r="84">
          <cell r="E84">
            <v>202</v>
          </cell>
        </row>
        <row r="84">
          <cell r="H84">
            <v>15.65</v>
          </cell>
        </row>
        <row r="85">
          <cell r="E85">
            <v>1202.28</v>
          </cell>
        </row>
        <row r="85">
          <cell r="H85">
            <v>42.88</v>
          </cell>
        </row>
        <row r="86">
          <cell r="E86">
            <v>1782.55</v>
          </cell>
        </row>
        <row r="86">
          <cell r="H86">
            <v>111.33</v>
          </cell>
        </row>
        <row r="87">
          <cell r="E87">
            <v>1201.55</v>
          </cell>
        </row>
        <row r="87">
          <cell r="H87">
            <v>54.51</v>
          </cell>
        </row>
        <row r="88">
          <cell r="E88">
            <v>1314.66</v>
          </cell>
        </row>
        <row r="88">
          <cell r="H88">
            <v>255.5</v>
          </cell>
        </row>
        <row r="89">
          <cell r="E89">
            <v>930.13</v>
          </cell>
        </row>
        <row r="89">
          <cell r="H89">
            <v>122.75</v>
          </cell>
          <cell r="I89">
            <v>5.22</v>
          </cell>
        </row>
        <row r="90">
          <cell r="E90">
            <v>954.58</v>
          </cell>
        </row>
        <row r="90">
          <cell r="H90">
            <v>68.54</v>
          </cell>
          <cell r="I90">
            <v>14.59</v>
          </cell>
        </row>
        <row r="91">
          <cell r="E91">
            <v>1234.62</v>
          </cell>
        </row>
        <row r="91">
          <cell r="H91">
            <v>76.66</v>
          </cell>
        </row>
        <row r="92">
          <cell r="E92">
            <v>2179.07</v>
          </cell>
        </row>
        <row r="92">
          <cell r="H92">
            <v>95.68</v>
          </cell>
        </row>
        <row r="93">
          <cell r="E93">
            <v>2008.88</v>
          </cell>
        </row>
        <row r="93">
          <cell r="H93">
            <v>145.72</v>
          </cell>
        </row>
        <row r="94">
          <cell r="E94">
            <v>2483.99</v>
          </cell>
        </row>
        <row r="94">
          <cell r="H94">
            <v>129.98</v>
          </cell>
        </row>
        <row r="95">
          <cell r="E95">
            <v>1815.92</v>
          </cell>
        </row>
        <row r="95">
          <cell r="H95">
            <v>122.57</v>
          </cell>
        </row>
        <row r="96">
          <cell r="E96">
            <v>2740.98</v>
          </cell>
        </row>
        <row r="96">
          <cell r="H96">
            <v>86.9</v>
          </cell>
        </row>
        <row r="97">
          <cell r="E97">
            <v>896.45</v>
          </cell>
        </row>
        <row r="97">
          <cell r="H97">
            <v>82.33</v>
          </cell>
        </row>
        <row r="98">
          <cell r="E98">
            <v>4121.77</v>
          </cell>
        </row>
        <row r="98">
          <cell r="H98">
            <v>232.08</v>
          </cell>
          <cell r="I98">
            <v>25.21</v>
          </cell>
        </row>
        <row r="99">
          <cell r="E99">
            <v>810.39</v>
          </cell>
        </row>
        <row r="99">
          <cell r="H99">
            <v>58.15</v>
          </cell>
        </row>
        <row r="100">
          <cell r="E100">
            <v>1501.02</v>
          </cell>
        </row>
        <row r="100">
          <cell r="H100">
            <v>141.24</v>
          </cell>
        </row>
        <row r="101">
          <cell r="E101">
            <v>1551.83</v>
          </cell>
        </row>
        <row r="101">
          <cell r="H101">
            <v>96.89</v>
          </cell>
          <cell r="I101">
            <v>0.77</v>
          </cell>
        </row>
        <row r="102">
          <cell r="E102">
            <v>3846.32</v>
          </cell>
        </row>
        <row r="102">
          <cell r="H102">
            <v>255.78</v>
          </cell>
          <cell r="I102">
            <v>23.82</v>
          </cell>
        </row>
        <row r="103">
          <cell r="E103">
            <v>537.9</v>
          </cell>
        </row>
        <row r="104">
          <cell r="E104">
            <v>627.87</v>
          </cell>
        </row>
        <row r="104">
          <cell r="H104">
            <v>10.19</v>
          </cell>
        </row>
        <row r="105">
          <cell r="E105">
            <v>526.57</v>
          </cell>
        </row>
        <row r="105">
          <cell r="H105">
            <v>34.88</v>
          </cell>
        </row>
        <row r="106">
          <cell r="E106">
            <v>159.05</v>
          </cell>
        </row>
        <row r="107">
          <cell r="E107">
            <v>37.56</v>
          </cell>
        </row>
        <row r="121">
          <cell r="E121">
            <v>2</v>
          </cell>
        </row>
        <row r="122">
          <cell r="E122">
            <v>137.53</v>
          </cell>
        </row>
        <row r="123">
          <cell r="E123">
            <v>1053.3</v>
          </cell>
        </row>
        <row r="123">
          <cell r="H123">
            <v>24.63</v>
          </cell>
        </row>
        <row r="124">
          <cell r="E124">
            <v>471.34</v>
          </cell>
        </row>
        <row r="125">
          <cell r="E125">
            <v>9319.91</v>
          </cell>
        </row>
        <row r="125">
          <cell r="H125">
            <v>104.89</v>
          </cell>
        </row>
        <row r="126">
          <cell r="E126">
            <v>248.13</v>
          </cell>
        </row>
        <row r="127">
          <cell r="E127">
            <v>4833.95</v>
          </cell>
        </row>
        <row r="127">
          <cell r="H127">
            <v>14.02</v>
          </cell>
        </row>
        <row r="128">
          <cell r="E128">
            <v>1986.1</v>
          </cell>
        </row>
        <row r="128">
          <cell r="G128">
            <v>101.72</v>
          </cell>
          <cell r="H128">
            <v>41.8</v>
          </cell>
        </row>
        <row r="129">
          <cell r="E129">
            <v>1437.26</v>
          </cell>
        </row>
        <row r="129">
          <cell r="H129">
            <v>30.15</v>
          </cell>
        </row>
        <row r="130">
          <cell r="E130">
            <v>182.42</v>
          </cell>
        </row>
        <row r="131">
          <cell r="E131">
            <v>4231.05</v>
          </cell>
        </row>
        <row r="131">
          <cell r="H131">
            <v>59.29</v>
          </cell>
        </row>
        <row r="132">
          <cell r="E132">
            <v>2573.89</v>
          </cell>
        </row>
        <row r="132">
          <cell r="H132">
            <v>88.37</v>
          </cell>
        </row>
        <row r="133">
          <cell r="E133">
            <v>218.6</v>
          </cell>
        </row>
        <row r="133">
          <cell r="H133">
            <v>4.61</v>
          </cell>
        </row>
        <row r="134">
          <cell r="E134">
            <v>5234.17</v>
          </cell>
        </row>
        <row r="134">
          <cell r="H134">
            <v>14.48</v>
          </cell>
        </row>
        <row r="135">
          <cell r="E135">
            <v>664.52</v>
          </cell>
        </row>
        <row r="135">
          <cell r="H135">
            <v>18.63</v>
          </cell>
        </row>
        <row r="136">
          <cell r="E136">
            <v>13.63</v>
          </cell>
        </row>
        <row r="137">
          <cell r="E137">
            <v>211.59</v>
          </cell>
        </row>
        <row r="146">
          <cell r="E146">
            <v>7022.08</v>
          </cell>
        </row>
        <row r="146">
          <cell r="H146">
            <v>269.2</v>
          </cell>
        </row>
        <row r="147">
          <cell r="E147">
            <v>12865.79</v>
          </cell>
        </row>
        <row r="147">
          <cell r="G147">
            <v>4671.26</v>
          </cell>
          <cell r="H147">
            <v>1161.61</v>
          </cell>
        </row>
        <row r="148">
          <cell r="E148">
            <v>592.16</v>
          </cell>
        </row>
        <row r="149">
          <cell r="E149">
            <v>566.65</v>
          </cell>
        </row>
        <row r="149">
          <cell r="H149">
            <v>3</v>
          </cell>
        </row>
        <row r="150">
          <cell r="E150">
            <v>1514.39</v>
          </cell>
        </row>
        <row r="150">
          <cell r="H150">
            <v>18.08</v>
          </cell>
          <cell r="I150">
            <v>3.63</v>
          </cell>
        </row>
        <row r="151">
          <cell r="E151">
            <v>2537.23</v>
          </cell>
        </row>
        <row r="151">
          <cell r="H151">
            <v>90.82</v>
          </cell>
        </row>
        <row r="152">
          <cell r="E152">
            <v>1770.17</v>
          </cell>
        </row>
        <row r="152">
          <cell r="H152">
            <v>20.08</v>
          </cell>
        </row>
        <row r="153">
          <cell r="E153">
            <v>19952.22</v>
          </cell>
        </row>
        <row r="153">
          <cell r="H153">
            <v>3886.44</v>
          </cell>
        </row>
        <row r="154">
          <cell r="E154">
            <v>5979.22</v>
          </cell>
        </row>
        <row r="154">
          <cell r="H154">
            <v>234.42</v>
          </cell>
        </row>
        <row r="155">
          <cell r="E155">
            <v>4973.08</v>
          </cell>
        </row>
        <row r="155">
          <cell r="H155">
            <v>540</v>
          </cell>
        </row>
        <row r="156">
          <cell r="E156">
            <v>6583.39</v>
          </cell>
        </row>
        <row r="156">
          <cell r="G156">
            <v>11.81</v>
          </cell>
          <cell r="H156">
            <v>162.92</v>
          </cell>
        </row>
        <row r="157">
          <cell r="E157">
            <v>13486.88</v>
          </cell>
        </row>
        <row r="157">
          <cell r="H157">
            <v>175.97</v>
          </cell>
        </row>
        <row r="158">
          <cell r="E158">
            <v>398.39</v>
          </cell>
        </row>
        <row r="158">
          <cell r="H158">
            <v>13.08</v>
          </cell>
        </row>
        <row r="170">
          <cell r="E170">
            <v>70.96</v>
          </cell>
        </row>
        <row r="171">
          <cell r="E171">
            <v>361.31</v>
          </cell>
        </row>
        <row r="171">
          <cell r="H171">
            <v>4.6</v>
          </cell>
          <cell r="I171">
            <v>1.17</v>
          </cell>
        </row>
        <row r="172">
          <cell r="E172">
            <v>314.6</v>
          </cell>
        </row>
        <row r="172">
          <cell r="H172">
            <v>8</v>
          </cell>
          <cell r="I172">
            <v>2</v>
          </cell>
        </row>
        <row r="173">
          <cell r="E173">
            <v>359.3</v>
          </cell>
        </row>
        <row r="173">
          <cell r="H173">
            <v>7.54</v>
          </cell>
        </row>
        <row r="174">
          <cell r="E174">
            <v>466.96</v>
          </cell>
        </row>
        <row r="175">
          <cell r="E175">
            <v>138.9</v>
          </cell>
        </row>
        <row r="175">
          <cell r="H175">
            <v>2.13</v>
          </cell>
        </row>
        <row r="176">
          <cell r="E176">
            <v>426.76</v>
          </cell>
        </row>
        <row r="176">
          <cell r="H176">
            <v>3.77</v>
          </cell>
        </row>
        <row r="177">
          <cell r="E177">
            <v>218.9</v>
          </cell>
        </row>
        <row r="177">
          <cell r="H177">
            <v>5.6</v>
          </cell>
        </row>
        <row r="178">
          <cell r="E178">
            <v>199.47</v>
          </cell>
        </row>
        <row r="178">
          <cell r="H178">
            <v>6</v>
          </cell>
        </row>
        <row r="179">
          <cell r="E179">
            <v>314.76</v>
          </cell>
        </row>
        <row r="179">
          <cell r="H179">
            <v>22.61</v>
          </cell>
        </row>
        <row r="180">
          <cell r="E180">
            <v>16.35</v>
          </cell>
        </row>
        <row r="181">
          <cell r="E181">
            <v>595.72</v>
          </cell>
        </row>
        <row r="181">
          <cell r="H181">
            <v>40.79</v>
          </cell>
        </row>
        <row r="182">
          <cell r="E182">
            <v>768.37</v>
          </cell>
        </row>
        <row r="182">
          <cell r="H182">
            <v>34.61</v>
          </cell>
        </row>
        <row r="183">
          <cell r="E183">
            <v>2046.26</v>
          </cell>
        </row>
        <row r="183">
          <cell r="H183">
            <v>41.16</v>
          </cell>
        </row>
        <row r="184">
          <cell r="E184">
            <v>323.34</v>
          </cell>
        </row>
        <row r="184">
          <cell r="H184">
            <v>15.36</v>
          </cell>
        </row>
        <row r="185">
          <cell r="E185">
            <v>456.03</v>
          </cell>
        </row>
        <row r="185">
          <cell r="H185">
            <v>1</v>
          </cell>
        </row>
        <row r="186">
          <cell r="E186">
            <v>1.62</v>
          </cell>
        </row>
        <row r="187">
          <cell r="E187">
            <v>440.96</v>
          </cell>
        </row>
        <row r="187">
          <cell r="H187">
            <v>1</v>
          </cell>
        </row>
        <row r="188">
          <cell r="E188">
            <v>286.89</v>
          </cell>
        </row>
        <row r="188">
          <cell r="H188">
            <v>1.79</v>
          </cell>
        </row>
        <row r="189">
          <cell r="E189">
            <v>217.39</v>
          </cell>
        </row>
        <row r="189">
          <cell r="H189">
            <v>1.79</v>
          </cell>
          <cell r="I189">
            <v>2</v>
          </cell>
        </row>
        <row r="190">
          <cell r="E190">
            <v>242.37</v>
          </cell>
        </row>
        <row r="191">
          <cell r="E191">
            <v>4.79</v>
          </cell>
        </row>
        <row r="192">
          <cell r="E192">
            <v>93.77</v>
          </cell>
        </row>
        <row r="192">
          <cell r="H192">
            <v>2</v>
          </cell>
        </row>
        <row r="193">
          <cell r="E193">
            <v>150.77</v>
          </cell>
        </row>
        <row r="193">
          <cell r="H193">
            <v>4</v>
          </cell>
        </row>
        <row r="194">
          <cell r="E194">
            <v>40.65</v>
          </cell>
        </row>
        <row r="195">
          <cell r="E195">
            <v>402.82</v>
          </cell>
        </row>
        <row r="195">
          <cell r="H195">
            <v>8.24</v>
          </cell>
        </row>
        <row r="196">
          <cell r="E196">
            <v>658.56</v>
          </cell>
        </row>
        <row r="196">
          <cell r="H196">
            <v>4.43</v>
          </cell>
        </row>
        <row r="197">
          <cell r="E197">
            <v>257.22</v>
          </cell>
        </row>
        <row r="197">
          <cell r="H197">
            <v>4.79</v>
          </cell>
          <cell r="I197">
            <v>2</v>
          </cell>
        </row>
        <row r="198">
          <cell r="E198">
            <v>14.21</v>
          </cell>
        </row>
        <row r="198">
          <cell r="H198">
            <v>2</v>
          </cell>
        </row>
        <row r="199">
          <cell r="E199">
            <v>39.52</v>
          </cell>
        </row>
        <row r="199">
          <cell r="H199">
            <v>2</v>
          </cell>
        </row>
        <row r="200">
          <cell r="E200">
            <v>7.84</v>
          </cell>
        </row>
        <row r="201">
          <cell r="E201">
            <v>13.41</v>
          </cell>
        </row>
        <row r="202">
          <cell r="E202">
            <v>58.14</v>
          </cell>
        </row>
        <row r="202">
          <cell r="H202">
            <v>1.79</v>
          </cell>
        </row>
        <row r="203">
          <cell r="E203">
            <v>24.71</v>
          </cell>
        </row>
        <row r="204">
          <cell r="E204">
            <v>26.55</v>
          </cell>
        </row>
        <row r="205">
          <cell r="E205">
            <v>12.23</v>
          </cell>
        </row>
        <row r="213">
          <cell r="E213">
            <v>1399.46</v>
          </cell>
        </row>
        <row r="213">
          <cell r="H213">
            <v>2.29</v>
          </cell>
        </row>
        <row r="215">
          <cell r="E215">
            <v>2633.47</v>
          </cell>
        </row>
        <row r="215">
          <cell r="H215">
            <v>33.62</v>
          </cell>
          <cell r="I215">
            <v>10.81</v>
          </cell>
        </row>
        <row r="216">
          <cell r="E216">
            <v>21756.96</v>
          </cell>
        </row>
        <row r="216">
          <cell r="H216">
            <v>481.98</v>
          </cell>
        </row>
        <row r="217">
          <cell r="E217">
            <v>344.28</v>
          </cell>
        </row>
        <row r="217">
          <cell r="H217">
            <v>3</v>
          </cell>
        </row>
        <row r="218">
          <cell r="E218">
            <v>1715.99</v>
          </cell>
        </row>
        <row r="218">
          <cell r="H218">
            <v>37.31</v>
          </cell>
        </row>
        <row r="219">
          <cell r="E219">
            <v>82.39</v>
          </cell>
        </row>
        <row r="220">
          <cell r="E220">
            <v>119.42</v>
          </cell>
        </row>
        <row r="220">
          <cell r="H220">
            <v>2.21</v>
          </cell>
          <cell r="I220">
            <v>1</v>
          </cell>
        </row>
        <row r="221">
          <cell r="E221">
            <v>32.84</v>
          </cell>
        </row>
        <row r="221">
          <cell r="H221">
            <v>1.26</v>
          </cell>
        </row>
        <row r="222">
          <cell r="E222">
            <v>21.07</v>
          </cell>
        </row>
        <row r="223">
          <cell r="H223">
            <v>1.6</v>
          </cell>
        </row>
        <row r="224">
          <cell r="E224">
            <v>20</v>
          </cell>
        </row>
        <row r="224">
          <cell r="H224">
            <v>25</v>
          </cell>
        </row>
        <row r="232">
          <cell r="E232">
            <v>7613.13</v>
          </cell>
        </row>
        <row r="232">
          <cell r="H232">
            <v>449.07</v>
          </cell>
        </row>
        <row r="233">
          <cell r="E233">
            <v>8783.01</v>
          </cell>
        </row>
        <row r="233">
          <cell r="H233">
            <v>275.83</v>
          </cell>
          <cell r="I233">
            <v>64.5</v>
          </cell>
        </row>
        <row r="234">
          <cell r="E234">
            <v>7027.59</v>
          </cell>
        </row>
        <row r="234">
          <cell r="G234">
            <v>4.47</v>
          </cell>
          <cell r="H234">
            <v>381.89</v>
          </cell>
        </row>
        <row r="235">
          <cell r="E235">
            <v>9907.62</v>
          </cell>
        </row>
        <row r="235">
          <cell r="G235">
            <v>54.06</v>
          </cell>
          <cell r="H235">
            <v>445.31</v>
          </cell>
          <cell r="I235">
            <v>28.94</v>
          </cell>
        </row>
        <row r="236">
          <cell r="E236">
            <v>13965.46</v>
          </cell>
        </row>
        <row r="236">
          <cell r="H236">
            <v>535.6</v>
          </cell>
          <cell r="I236">
            <v>104.81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1"/>
  <sheetViews>
    <sheetView showFormulas="false" showGridLines="true" showRowColHeaders="true" showZeros="true" rightToLeft="false" tabSelected="true" showOutlineSymbols="true" defaultGridColor="true" view="pageBreakPreview" topLeftCell="A211" colorId="64" zoomScale="100" zoomScaleNormal="75" zoomScalePageLayoutView="100" workbookViewId="0">
      <selection pane="topLeft" activeCell="K245" activeCellId="0" sqref="K245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3.36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8" min="8" style="1" width="11.11"/>
    <col collapsed="false" customWidth="true" hidden="false" outlineLevel="0" max="9" min="9" style="1" width="11.71"/>
    <col collapsed="false" customWidth="true" hidden="false" outlineLevel="0" max="10" min="10" style="1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4" min="14" style="2" width="11.03"/>
    <col collapsed="false" customWidth="false" hidden="false" outlineLevel="0" max="15" min="15" style="1" width="11.57"/>
    <col collapsed="false" customWidth="true" hidden="false" outlineLevel="0" max="19" min="16" style="1" width="11.11"/>
  </cols>
  <sheetData>
    <row r="1" customFormat="false" ht="1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4" customFormat="false" ht="12.9" hidden="false" customHeight="true" outlineLevel="0" collapsed="false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/>
      <c r="G4" s="6"/>
      <c r="H4" s="6"/>
      <c r="I4" s="6"/>
      <c r="J4" s="6" t="s">
        <v>6</v>
      </c>
      <c r="K4" s="6" t="s">
        <v>7</v>
      </c>
      <c r="L4" s="6"/>
      <c r="M4" s="6"/>
      <c r="N4" s="7"/>
    </row>
    <row r="5" customFormat="false" ht="43.75" hidden="false" customHeight="true" outlineLevel="0" collapsed="false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/>
      <c r="K5" s="6" t="s">
        <v>13</v>
      </c>
      <c r="L5" s="6" t="s">
        <v>14</v>
      </c>
      <c r="M5" s="6" t="s">
        <v>15</v>
      </c>
      <c r="N5" s="7"/>
      <c r="P5" s="8"/>
      <c r="Q5" s="8"/>
      <c r="R5" s="8"/>
    </row>
    <row r="6" customFormat="false" ht="13.8" hidden="false" customHeight="true" outlineLevel="0" collapsed="false">
      <c r="A6" s="9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O6" s="8"/>
      <c r="P6" s="10"/>
      <c r="Q6" s="10"/>
      <c r="R6" s="10"/>
      <c r="S6" s="10"/>
    </row>
    <row r="7" customFormat="false" ht="13.8" hidden="false" customHeight="false" outlineLevel="0" collapsed="false">
      <c r="A7" s="11" t="n">
        <v>1</v>
      </c>
      <c r="B7" s="12" t="s">
        <v>17</v>
      </c>
      <c r="C7" s="13" t="n">
        <v>119</v>
      </c>
      <c r="D7" s="13" t="n">
        <v>310.7</v>
      </c>
      <c r="E7" s="14" t="n">
        <f aca="false">SUM([1]січень!E7+[1]лютий!E7+[1]березень!E7+[1]квітень!E7+[1]травень!E7)</f>
        <v>5208.22</v>
      </c>
      <c r="F7" s="14" t="n">
        <f aca="false">SUM([1]січень!F7+[1]лютий!F7+[1]березень!F7+[1]квітень!F7+[1]травень!F7)</f>
        <v>27.12</v>
      </c>
      <c r="G7" s="14" t="n">
        <f aca="false">SUM([1]січень!G7+[1]лютий!G7+[1]березень!G7+[1]квітень!G7+[1]травень!G7)</f>
        <v>116.32</v>
      </c>
      <c r="H7" s="14" t="n">
        <f aca="false">SUM([1]січень!H7+[1]лютий!H7+[1]березень!H7+[1]квітень!H7+[1]травень!H7)</f>
        <v>164.53</v>
      </c>
      <c r="I7" s="14" t="n">
        <f aca="false">SUM([1]січень!I7+[1]лютий!I7+[1]березень!I7+[1]квітень!I7+[1]травень!I7)</f>
        <v>0</v>
      </c>
      <c r="J7" s="15" t="n">
        <f aca="false">K7/D7</f>
        <v>121.833987769553</v>
      </c>
      <c r="K7" s="16" t="n">
        <f aca="false">L7+M7+E7</f>
        <v>37853.82</v>
      </c>
      <c r="L7" s="16" t="n">
        <f aca="false">F7*1163</f>
        <v>31540.56</v>
      </c>
      <c r="M7" s="16" t="n">
        <f aca="false">G7*9.5</f>
        <v>1105.04</v>
      </c>
      <c r="N7" s="17"/>
      <c r="O7" s="18"/>
      <c r="P7" s="19"/>
    </row>
    <row r="8" customFormat="false" ht="13.8" hidden="false" customHeight="false" outlineLevel="0" collapsed="false">
      <c r="A8" s="11" t="n">
        <v>2</v>
      </c>
      <c r="B8" s="12" t="s">
        <v>18</v>
      </c>
      <c r="C8" s="20" t="n">
        <v>124</v>
      </c>
      <c r="D8" s="13" t="n">
        <v>627.8</v>
      </c>
      <c r="E8" s="14" t="n">
        <f aca="false">SUM([1]січень!E8+[1]лютий!E8+[1]березень!E8+[1]квітень!E8+[1]травень!E8)</f>
        <v>13473.79</v>
      </c>
      <c r="F8" s="14" t="n">
        <f aca="false">SUM([1]січень!F8+[1]лютий!F8+[1]березень!F8+[1]квітень!F8+[1]травень!F8)</f>
        <v>51.51</v>
      </c>
      <c r="G8" s="14" t="n">
        <f aca="false">SUM([1]січень!G8+[1]лютий!G8+[1]березень!G8+[1]квітень!G8+[1]травень!G8)</f>
        <v>0</v>
      </c>
      <c r="H8" s="14" t="n">
        <f aca="false">SUM([1]січень!H8+[1]лютий!H8+[1]березень!H8+[1]квітень!H8+[1]травень!H8)</f>
        <v>248.6</v>
      </c>
      <c r="I8" s="14" t="n">
        <f aca="false">SUM([1]січень!I8+[1]лютий!I8+[1]березень!I8+[1]квітень!I8+[1]травень!I8)</f>
        <v>0</v>
      </c>
      <c r="J8" s="15" t="n">
        <f aca="false">K8/D8</f>
        <v>116.884230646703</v>
      </c>
      <c r="K8" s="16" t="n">
        <f aca="false">L8+M8+E8</f>
        <v>73379.92</v>
      </c>
      <c r="L8" s="16" t="n">
        <f aca="false">F8*1163</f>
        <v>59906.13</v>
      </c>
      <c r="M8" s="16" t="n">
        <f aca="false">G8*9.5</f>
        <v>0</v>
      </c>
      <c r="N8" s="17"/>
      <c r="O8" s="18"/>
      <c r="P8" s="19"/>
    </row>
    <row r="9" customFormat="false" ht="13.8" hidden="false" customHeight="false" outlineLevel="0" collapsed="false">
      <c r="A9" s="11" t="n">
        <v>3</v>
      </c>
      <c r="B9" s="12" t="s">
        <v>19</v>
      </c>
      <c r="C9" s="13" t="n">
        <v>48</v>
      </c>
      <c r="D9" s="13" t="n">
        <v>529</v>
      </c>
      <c r="E9" s="14" t="n">
        <f aca="false">SUM([1]січень!E9+[1]лютий!E9+[1]березень!E9+[1]квітень!E9+[1]травень!E9)</f>
        <v>8864.74</v>
      </c>
      <c r="F9" s="14" t="n">
        <f aca="false">SUM([1]січень!F9+[1]лютий!F9+[1]березень!F9+[1]квітень!F9+[1]травень!F9)</f>
        <v>0</v>
      </c>
      <c r="G9" s="14" t="n">
        <f aca="false">SUM([1]січень!G9+[1]лютий!G9+[1]березень!G9+[1]квітень!G9+[1]травень!G9)</f>
        <v>5371.8</v>
      </c>
      <c r="H9" s="14" t="n">
        <f aca="false">SUM([1]січень!H9+[1]лютий!H9+[1]березень!H9+[1]квітень!H9+[1]травень!H9)</f>
        <v>139.79</v>
      </c>
      <c r="I9" s="14" t="n">
        <f aca="false">SUM([1]січень!I9+[1]лютий!I9+[1]березень!I9+[1]квітень!I9+[1]травень!I9)</f>
        <v>0</v>
      </c>
      <c r="J9" s="15" t="n">
        <f aca="false">K9/D9</f>
        <v>113.226540642722</v>
      </c>
      <c r="K9" s="16" t="n">
        <f aca="false">L9+M9+E9</f>
        <v>59896.84</v>
      </c>
      <c r="L9" s="16" t="n">
        <f aca="false">F9*1163</f>
        <v>0</v>
      </c>
      <c r="M9" s="16" t="n">
        <f aca="false">G9*9.5</f>
        <v>51032.1</v>
      </c>
      <c r="N9" s="17"/>
      <c r="O9" s="18"/>
      <c r="P9" s="19"/>
    </row>
    <row r="10" customFormat="false" ht="13.8" hidden="false" customHeight="false" outlineLevel="0" collapsed="false">
      <c r="A10" s="11" t="n">
        <v>4</v>
      </c>
      <c r="B10" s="12" t="s">
        <v>20</v>
      </c>
      <c r="C10" s="13" t="n">
        <v>156</v>
      </c>
      <c r="D10" s="13" t="n">
        <v>570</v>
      </c>
      <c r="E10" s="14" t="n">
        <f aca="false">SUM([1]січень!E13+[1]лютий!E13+[1]березень!E13+[1]квітень!E13+[1]травень!E13)</f>
        <v>10152.57</v>
      </c>
      <c r="F10" s="14" t="n">
        <f aca="false">SUM([1]січень!F13+[1]лютий!F13+[1]березень!F13+[1]квітень!F13+[1]травень!F13)</f>
        <v>0</v>
      </c>
      <c r="G10" s="14" t="n">
        <f aca="false">SUM([1]січень!G13+[1]лютий!G13+[1]березень!G13+[1]квітень!G13+[1]травень!G13)</f>
        <v>5098.86</v>
      </c>
      <c r="H10" s="14" t="n">
        <f aca="false">SUM([1]січень!H13+[1]лютий!H13+[1]березень!H13+[1]квітень!H13+[1]травень!H13)</f>
        <v>185.67</v>
      </c>
      <c r="I10" s="14" t="n">
        <f aca="false">SUM([1]січень!I13+[1]лютий!I13+[1]березень!I13+[1]квітень!I13+[1]травень!I13)</f>
        <v>0</v>
      </c>
      <c r="J10" s="15" t="n">
        <f aca="false">K10/D10</f>
        <v>102.792526315789</v>
      </c>
      <c r="K10" s="16" t="n">
        <f aca="false">L10+M10+E10</f>
        <v>58591.74</v>
      </c>
      <c r="L10" s="16" t="n">
        <f aca="false">F10*1163</f>
        <v>0</v>
      </c>
      <c r="M10" s="16" t="n">
        <f aca="false">G10*9.5</f>
        <v>48439.17</v>
      </c>
      <c r="N10" s="17"/>
      <c r="O10" s="18"/>
      <c r="P10" s="19"/>
    </row>
    <row r="11" customFormat="false" ht="13.8" hidden="false" customHeight="false" outlineLevel="0" collapsed="false">
      <c r="A11" s="11" t="n">
        <v>5</v>
      </c>
      <c r="B11" s="12" t="s">
        <v>21</v>
      </c>
      <c r="C11" s="13" t="n">
        <v>115</v>
      </c>
      <c r="D11" s="13" t="n">
        <v>1993.12</v>
      </c>
      <c r="E11" s="14" t="n">
        <f aca="false">SUM([1]січень!E11+[1]лютий!E11+[1]березень!E11+[1]квітень!E11+[1]травень!E11)</f>
        <v>25164.06</v>
      </c>
      <c r="F11" s="14" t="n">
        <f aca="false">SUM([1]січень!F11+[1]лютий!F11+[1]березень!F11+[1]квітень!F11+[1]травень!F11)</f>
        <v>149.17</v>
      </c>
      <c r="G11" s="14" t="n">
        <f aca="false">SUM([1]січень!G11+[1]лютий!G11+[1]березень!G11+[1]квітень!G11+[1]травень!G11)</f>
        <v>0</v>
      </c>
      <c r="H11" s="14" t="n">
        <f aca="false">SUM([1]січень!H11+[1]лютий!H11+[1]березень!H11+[1]квітень!H11+[1]травень!H11)</f>
        <v>404.57</v>
      </c>
      <c r="I11" s="14" t="n">
        <f aca="false">SUM([1]січень!I11+[1]лютий!I11+[1]березень!I11+[1]квітень!I11+[1]травень!I11)</f>
        <v>0</v>
      </c>
      <c r="J11" s="15" t="n">
        <f aca="false">K11/D11</f>
        <v>99.6672403066549</v>
      </c>
      <c r="K11" s="16" t="n">
        <f aca="false">L11+M11+E11</f>
        <v>198648.77</v>
      </c>
      <c r="L11" s="16" t="n">
        <f aca="false">F11*1163</f>
        <v>173484.71</v>
      </c>
      <c r="M11" s="16" t="n">
        <f aca="false">G11*9.5</f>
        <v>0</v>
      </c>
      <c r="N11" s="17"/>
      <c r="O11" s="18"/>
      <c r="P11" s="19"/>
    </row>
    <row r="12" customFormat="false" ht="13.8" hidden="false" customHeight="false" outlineLevel="0" collapsed="false">
      <c r="A12" s="11" t="n">
        <v>6</v>
      </c>
      <c r="B12" s="12" t="s">
        <v>22</v>
      </c>
      <c r="C12" s="13" t="n">
        <v>138</v>
      </c>
      <c r="D12" s="13" t="n">
        <v>868</v>
      </c>
      <c r="E12" s="14" t="n">
        <f aca="false">SUM([1]січень!E12+[1]лютий!E12+[1]березень!E12+[1]квітень!E12+[1]травень!E12)</f>
        <v>7797.82</v>
      </c>
      <c r="F12" s="14" t="n">
        <f aca="false">SUM([1]січень!F12+[1]лютий!F12+[1]березень!F12+[1]квітень!F12+[1]травень!F12)</f>
        <v>64.89</v>
      </c>
      <c r="G12" s="14" t="n">
        <f aca="false">SUM([1]січень!G12+[1]лютий!G12+[1]березень!G12+[1]квітень!G12+[1]травень!G12)</f>
        <v>0</v>
      </c>
      <c r="H12" s="14" t="n">
        <f aca="false">SUM([1]січень!H12+[1]лютий!H12+[1]березень!H12+[1]квітень!H12+[1]травень!H12)</f>
        <v>199.61</v>
      </c>
      <c r="I12" s="14" t="n">
        <f aca="false">SUM([1]січень!I12+[1]лютий!I12+[1]березень!I12+[1]квітень!I12+[1]травень!I12)</f>
        <v>182.8</v>
      </c>
      <c r="J12" s="15" t="n">
        <f aca="false">K12/D12</f>
        <v>95.9272926267281</v>
      </c>
      <c r="K12" s="16" t="n">
        <f aca="false">L12+M12+E12</f>
        <v>83264.89</v>
      </c>
      <c r="L12" s="16" t="n">
        <f aca="false">F12*1163</f>
        <v>75467.07</v>
      </c>
      <c r="M12" s="16" t="n">
        <f aca="false">G12*9.5</f>
        <v>0</v>
      </c>
      <c r="N12" s="17"/>
      <c r="O12" s="18"/>
      <c r="P12" s="19"/>
    </row>
    <row r="13" customFormat="false" ht="13.8" hidden="false" customHeight="false" outlineLevel="0" collapsed="false">
      <c r="A13" s="11" t="n">
        <v>7</v>
      </c>
      <c r="B13" s="12" t="s">
        <v>23</v>
      </c>
      <c r="C13" s="20" t="n">
        <v>219</v>
      </c>
      <c r="D13" s="13" t="n">
        <v>2020.8</v>
      </c>
      <c r="E13" s="14" t="n">
        <f aca="false">SUM([1]січень!E10+[1]лютий!E10+[1]березень!E10+[1]квітень!E10+[1]травень!E10)</f>
        <v>16492.6</v>
      </c>
      <c r="F13" s="14" t="n">
        <f aca="false">SUM([1]січень!F10+[1]лютий!F10+[1]березень!F10+[1]квітень!F10+[1]травень!F10)</f>
        <v>141.05</v>
      </c>
      <c r="G13" s="14" t="n">
        <f aca="false">SUM([1]січень!G10+[1]лютий!G10+[1]березень!G10+[1]квітень!G10+[1]травень!G10)</f>
        <v>0</v>
      </c>
      <c r="H13" s="14" t="n">
        <f aca="false">SUM([1]січень!H10+[1]лютий!H10+[1]березень!H10+[1]квітень!H10+[1]травень!H10)</f>
        <v>860.06</v>
      </c>
      <c r="I13" s="14" t="n">
        <f aca="false">SUM([1]січень!I10+[1]лютий!I10+[1]березень!I10+[1]квітень!I10+[1]травень!I10)</f>
        <v>0</v>
      </c>
      <c r="J13" s="15" t="n">
        <f aca="false">K13/D13</f>
        <v>89.3377622723674</v>
      </c>
      <c r="K13" s="16" t="n">
        <f aca="false">L13+M13+E13</f>
        <v>180533.75</v>
      </c>
      <c r="L13" s="16" t="n">
        <f aca="false">F13*1163</f>
        <v>164041.15</v>
      </c>
      <c r="M13" s="16" t="n">
        <f aca="false">G13*9.5</f>
        <v>0</v>
      </c>
      <c r="N13" s="17"/>
      <c r="O13" s="18"/>
      <c r="P13" s="19"/>
    </row>
    <row r="14" customFormat="false" ht="13.8" hidden="false" customHeight="false" outlineLevel="0" collapsed="false">
      <c r="A14" s="11" t="n">
        <v>8</v>
      </c>
      <c r="B14" s="12" t="s">
        <v>24</v>
      </c>
      <c r="C14" s="13" t="n">
        <v>322</v>
      </c>
      <c r="D14" s="13" t="n">
        <v>1735</v>
      </c>
      <c r="E14" s="14" t="n">
        <f aca="false">SUM([1]січень!E14+[1]лютий!E14+[1]березень!E14+[1]квітень!E14+[1]травень!E14)</f>
        <v>19695.29</v>
      </c>
      <c r="F14" s="14" t="n">
        <f aca="false">SUM([1]січень!F14+[1]лютий!F14+[1]березень!F14+[1]квітень!F14+[1]травень!F14)</f>
        <v>109.78</v>
      </c>
      <c r="G14" s="14" t="n">
        <f aca="false">SUM([1]січень!G14+[1]лютий!G14+[1]березень!G14+[1]квітень!G14+[1]травень!G14)</f>
        <v>0</v>
      </c>
      <c r="H14" s="14" t="n">
        <f aca="false">SUM([1]січень!H14+[1]лютий!H14+[1]березень!H14+[1]квітень!H14+[1]травень!H14)</f>
        <v>920.45</v>
      </c>
      <c r="I14" s="14" t="n">
        <f aca="false">SUM([1]січень!I14+[1]лютий!I14+[1]березень!I14+[1]квітень!I14+[1]травень!I14)</f>
        <v>213.29</v>
      </c>
      <c r="J14" s="15" t="n">
        <f aca="false">K14/D14</f>
        <v>84.9391527377522</v>
      </c>
      <c r="K14" s="16" t="n">
        <f aca="false">L14+M14+E14</f>
        <v>147369.43</v>
      </c>
      <c r="L14" s="16" t="n">
        <f aca="false">F14*1163</f>
        <v>127674.14</v>
      </c>
      <c r="M14" s="16" t="n">
        <f aca="false">G14*9.5</f>
        <v>0</v>
      </c>
      <c r="N14" s="17"/>
      <c r="O14" s="18"/>
      <c r="P14" s="19"/>
    </row>
    <row r="15" customFormat="false" ht="13.8" hidden="false" customHeight="false" outlineLevel="0" collapsed="false">
      <c r="A15" s="11" t="n">
        <v>9</v>
      </c>
      <c r="B15" s="12" t="s">
        <v>25</v>
      </c>
      <c r="C15" s="13" t="n">
        <v>212</v>
      </c>
      <c r="D15" s="13" t="n">
        <v>1060.7</v>
      </c>
      <c r="E15" s="14" t="n">
        <f aca="false">SUM([1]січень!E17+[1]лютий!E17+[1]березень!E17+[1]квітень!E17+[1]травень!E17)</f>
        <v>12057.66</v>
      </c>
      <c r="F15" s="14" t="n">
        <f aca="false">SUM([1]січень!F17+[1]лютий!F17+[1]березень!F17+[1]квітень!F17+[1]травень!F17)</f>
        <v>0</v>
      </c>
      <c r="G15" s="14" t="n">
        <f aca="false">SUM([1]січень!G17+[1]лютий!G17+[1]березень!G17+[1]квітень!G17+[1]травень!G17)</f>
        <v>8093.09</v>
      </c>
      <c r="H15" s="14" t="n">
        <f aca="false">SUM([1]січень!H17+[1]лютий!H17+[1]березень!H17+[1]квітень!H17+[1]травень!H17)</f>
        <v>266.28</v>
      </c>
      <c r="I15" s="14" t="n">
        <f aca="false">SUM([1]січень!I17+[1]лютий!I17+[1]березень!I17+[1]квітень!I17+[1]травень!I17)</f>
        <v>0</v>
      </c>
      <c r="J15" s="15" t="n">
        <f aca="false">K15/D15</f>
        <v>83.8521872348449</v>
      </c>
      <c r="K15" s="16" t="n">
        <f aca="false">L15+M15+E15</f>
        <v>88942.015</v>
      </c>
      <c r="L15" s="16" t="n">
        <f aca="false">F15*1163</f>
        <v>0</v>
      </c>
      <c r="M15" s="16" t="n">
        <f aca="false">G15*9.5</f>
        <v>76884.355</v>
      </c>
      <c r="N15" s="17"/>
      <c r="O15" s="18"/>
      <c r="P15" s="19"/>
    </row>
    <row r="16" customFormat="false" ht="13.8" hidden="false" customHeight="false" outlineLevel="0" collapsed="false">
      <c r="A16" s="11" t="n">
        <v>10</v>
      </c>
      <c r="B16" s="12" t="s">
        <v>26</v>
      </c>
      <c r="C16" s="13" t="n">
        <v>156</v>
      </c>
      <c r="D16" s="13" t="n">
        <v>951.3</v>
      </c>
      <c r="E16" s="14" t="n">
        <f aca="false">SUM([1]січень!E19+[1]лютий!E19+[1]березень!E19+[1]квітень!E19+[1]травень!E19)</f>
        <v>15482.41</v>
      </c>
      <c r="F16" s="14" t="n">
        <f aca="false">SUM([1]січень!F19+[1]лютий!F19+[1]березень!F19+[1]квітень!F19+[1]травень!F19)</f>
        <v>54.37</v>
      </c>
      <c r="G16" s="14" t="n">
        <f aca="false">SUM([1]січень!G19+[1]лютий!G19+[1]березень!G19+[1]квітень!G19+[1]травень!G19)</f>
        <v>0</v>
      </c>
      <c r="H16" s="14" t="n">
        <f aca="false">SUM([1]січень!H19+[1]лютий!H19+[1]березень!H19+[1]квітень!H19+[1]травень!H19)</f>
        <v>342.79</v>
      </c>
      <c r="I16" s="14" t="n">
        <f aca="false">SUM([1]січень!I19+[1]лютий!I19+[1]березень!I19+[1]квітень!I19+[1]травень!I19)</f>
        <v>0</v>
      </c>
      <c r="J16" s="15" t="n">
        <f aca="false">K16/D16</f>
        <v>82.7443708609272</v>
      </c>
      <c r="K16" s="16" t="n">
        <f aca="false">L16+M16+E16</f>
        <v>78714.72</v>
      </c>
      <c r="L16" s="16" t="n">
        <f aca="false">F16*1163</f>
        <v>63232.31</v>
      </c>
      <c r="M16" s="16" t="n">
        <f aca="false">G16*9.5</f>
        <v>0</v>
      </c>
      <c r="N16" s="17"/>
      <c r="O16" s="18"/>
      <c r="P16" s="19"/>
    </row>
    <row r="17" customFormat="false" ht="13.8" hidden="false" customHeight="false" outlineLevel="0" collapsed="false">
      <c r="A17" s="11" t="n">
        <v>11</v>
      </c>
      <c r="B17" s="12" t="s">
        <v>27</v>
      </c>
      <c r="C17" s="13" t="n">
        <v>360</v>
      </c>
      <c r="D17" s="13" t="n">
        <v>2274.9</v>
      </c>
      <c r="E17" s="14" t="n">
        <f aca="false">SUM([1]січень!E30+[1]лютий!E30+[1]березень!E30+[1]квітень!E30+[1]травень!E30)</f>
        <v>22470.02</v>
      </c>
      <c r="F17" s="14" t="n">
        <f aca="false">SUM([1]січень!F30+[1]лютий!F30+[1]березень!F30+[1]квітень!F30+[1]травень!F30)</f>
        <v>126.59</v>
      </c>
      <c r="G17" s="14" t="n">
        <f aca="false">SUM([1]січень!G30+[1]лютий!G30+[1]березень!G30+[1]квітень!G30+[1]травень!G30)</f>
        <v>0</v>
      </c>
      <c r="H17" s="14" t="n">
        <f aca="false">SUM([1]січень!H30+[1]лютий!H30+[1]березень!H30+[1]квітень!H30+[1]травень!H30)</f>
        <v>663.43</v>
      </c>
      <c r="I17" s="14" t="n">
        <f aca="false">SUM([1]січень!I30+[1]лютий!I30+[1]березень!I30+[1]квітень!I30+[1]травень!I30)</f>
        <v>0</v>
      </c>
      <c r="J17" s="15" t="n">
        <f aca="false">K17/D17</f>
        <v>74.5941316101807</v>
      </c>
      <c r="K17" s="16" t="n">
        <f aca="false">L17+M17+E17</f>
        <v>169694.19</v>
      </c>
      <c r="L17" s="16" t="n">
        <f aca="false">F17*1163</f>
        <v>147224.17</v>
      </c>
      <c r="M17" s="16" t="n">
        <f aca="false">G17*9.5</f>
        <v>0</v>
      </c>
      <c r="N17" s="17"/>
      <c r="O17" s="18"/>
      <c r="P17" s="19"/>
    </row>
    <row r="18" customFormat="false" ht="13.8" hidden="false" customHeight="false" outlineLevel="0" collapsed="false">
      <c r="A18" s="11" t="n">
        <v>12</v>
      </c>
      <c r="B18" s="12" t="s">
        <v>28</v>
      </c>
      <c r="C18" s="13" t="n">
        <v>347</v>
      </c>
      <c r="D18" s="13" t="n">
        <v>1735</v>
      </c>
      <c r="E18" s="14" t="n">
        <f aca="false">SUM([1]січень!E22+[1]лютий!E22+[1]березень!E22+[1]квітень!E22+[1]травень!E22)</f>
        <v>23316.47</v>
      </c>
      <c r="F18" s="14" t="n">
        <f aca="false">SUM([1]січень!F22+[1]лютий!F22+[1]березень!F22+[1]квітень!F22+[1]травень!F22)</f>
        <v>91.22</v>
      </c>
      <c r="G18" s="14" t="n">
        <f aca="false">SUM([1]січень!G22+[1]лютий!G22+[1]березень!G22+[1]квітень!G22+[1]травень!G22)</f>
        <v>0</v>
      </c>
      <c r="H18" s="14" t="n">
        <f aca="false">SUM([1]січень!H22+[1]лютий!H22+[1]березень!H22+[1]квітень!H22+[1]травень!H22)</f>
        <v>831.84</v>
      </c>
      <c r="I18" s="14" t="n">
        <f aca="false">SUM([1]січень!I22+[1]лютий!I22+[1]березень!I22+[1]квітень!I22+[1]травень!I22)</f>
        <v>142.3</v>
      </c>
      <c r="J18" s="15" t="n">
        <f aca="false">K18/D18</f>
        <v>74.585204610951</v>
      </c>
      <c r="K18" s="16" t="n">
        <f aca="false">L18+M18+E18</f>
        <v>129405.33</v>
      </c>
      <c r="L18" s="16" t="n">
        <f aca="false">F18*1163</f>
        <v>106088.86</v>
      </c>
      <c r="M18" s="16" t="n">
        <f aca="false">G18*9.5</f>
        <v>0</v>
      </c>
      <c r="N18" s="17"/>
      <c r="O18" s="18"/>
      <c r="P18" s="19"/>
    </row>
    <row r="19" customFormat="false" ht="13.8" hidden="false" customHeight="false" outlineLevel="0" collapsed="false">
      <c r="A19" s="11" t="n">
        <v>13</v>
      </c>
      <c r="B19" s="12" t="s">
        <v>29</v>
      </c>
      <c r="C19" s="13" t="n">
        <v>321</v>
      </c>
      <c r="D19" s="13" t="n">
        <v>1945.9</v>
      </c>
      <c r="E19" s="14" t="n">
        <f aca="false">SUM([1]січень!E16+[1]лютий!E16+[1]березень!E16+[1]квітень!E16+[1]травень!E16)</f>
        <v>12801.12</v>
      </c>
      <c r="F19" s="14" t="n">
        <f aca="false">SUM([1]січень!F16+[1]лютий!F16+[1]березень!F16+[1]квітень!F16+[1]травень!F16)</f>
        <v>112.71</v>
      </c>
      <c r="G19" s="14" t="n">
        <f aca="false">SUM([1]січень!G16+[1]лютий!G16+[1]березень!G16+[1]квітень!G16+[1]травень!G16)</f>
        <v>0</v>
      </c>
      <c r="H19" s="14" t="n">
        <f aca="false">SUM([1]січень!H16+[1]лютий!H16+[1]березень!H16+[1]квітень!H16+[1]травень!H16)</f>
        <v>589.42</v>
      </c>
      <c r="I19" s="14" t="n">
        <f aca="false">SUM([1]січень!I16+[1]лютий!I16+[1]березень!I16+[1]квітень!I16+[1]травень!I16)</f>
        <v>241.09</v>
      </c>
      <c r="J19" s="15" t="n">
        <f aca="false">K19/D19</f>
        <v>73.9415437586721</v>
      </c>
      <c r="K19" s="16" t="n">
        <f aca="false">L19+M19+E19</f>
        <v>143882.85</v>
      </c>
      <c r="L19" s="16" t="n">
        <f aca="false">F19*1163</f>
        <v>131081.73</v>
      </c>
      <c r="M19" s="16" t="n">
        <f aca="false">G19*9.5</f>
        <v>0</v>
      </c>
      <c r="N19" s="17"/>
      <c r="O19" s="18"/>
      <c r="P19" s="19"/>
    </row>
    <row r="20" customFormat="false" ht="13.8" hidden="false" customHeight="false" outlineLevel="0" collapsed="false">
      <c r="A20" s="11" t="n">
        <v>14</v>
      </c>
      <c r="B20" s="12" t="s">
        <v>30</v>
      </c>
      <c r="C20" s="13" t="n">
        <v>360</v>
      </c>
      <c r="D20" s="13" t="n">
        <v>2128.9</v>
      </c>
      <c r="E20" s="14" t="n">
        <f aca="false">SUM([1]січень!E15+[1]лютий!E15+[1]березень!E15+[1]квітень!E15+[1]травень!E15)</f>
        <v>20365.11</v>
      </c>
      <c r="F20" s="14" t="n">
        <f aca="false">SUM([1]січень!F15+[1]лютий!F15+[1]березень!F15+[1]квітень!F15+[1]травень!F15)</f>
        <v>116.75</v>
      </c>
      <c r="G20" s="14" t="n">
        <f aca="false">SUM([1]січень!G15+[1]лютий!G15+[1]березень!G15+[1]квітень!G15+[1]травень!G15)</f>
        <v>0</v>
      </c>
      <c r="H20" s="14" t="n">
        <f aca="false">SUM([1]січень!H15+[1]лютий!H15+[1]березень!H15+[1]квітень!H15+[1]травень!H15)</f>
        <v>419.96</v>
      </c>
      <c r="I20" s="14" t="n">
        <f aca="false">SUM([1]січень!I15+[1]лютий!I15+[1]березень!I15+[1]квітень!I15+[1]травень!I15)</f>
        <v>215.88</v>
      </c>
      <c r="J20" s="15" t="n">
        <f aca="false">K20/D20</f>
        <v>73.345558739255</v>
      </c>
      <c r="K20" s="16" t="n">
        <f aca="false">L20+M20+E20</f>
        <v>156145.36</v>
      </c>
      <c r="L20" s="16" t="n">
        <f aca="false">F20*1163</f>
        <v>135780.25</v>
      </c>
      <c r="M20" s="16" t="n">
        <f aca="false">G20*9.5</f>
        <v>0</v>
      </c>
      <c r="N20" s="17"/>
      <c r="O20" s="18"/>
      <c r="P20" s="19"/>
    </row>
    <row r="21" customFormat="false" ht="13.8" hidden="false" customHeight="false" outlineLevel="0" collapsed="false">
      <c r="A21" s="11" t="n">
        <v>15</v>
      </c>
      <c r="B21" s="12" t="s">
        <v>31</v>
      </c>
      <c r="C21" s="13" t="n">
        <v>204</v>
      </c>
      <c r="D21" s="13" t="n">
        <v>1049.12</v>
      </c>
      <c r="E21" s="14" t="n">
        <f aca="false">SUM([1]січень!E20+[1]лютий!E20+[1]березень!E20+[1]квітень!E20+[1]травень!E20)</f>
        <v>15537.44</v>
      </c>
      <c r="F21" s="14" t="n">
        <f aca="false">SUM([1]січень!F20+[1]лютий!F20+[1]березень!F20+[1]квітень!F20+[1]травень!F20)</f>
        <v>51.56</v>
      </c>
      <c r="G21" s="14" t="n">
        <f aca="false">SUM([1]січень!G20+[1]лютий!G20+[1]березень!G20+[1]квітень!G20+[1]травень!G20)</f>
        <v>0</v>
      </c>
      <c r="H21" s="14" t="n">
        <f aca="false">SUM([1]січень!H20+[1]лютий!H20+[1]березень!H20+[1]квітень!H20+[1]травень!H20)</f>
        <v>329.04</v>
      </c>
      <c r="I21" s="14" t="n">
        <f aca="false">SUM([1]січень!I20+[1]лютий!I20+[1]березень!I20+[1]квітень!I20+[1]травень!I20)</f>
        <v>0</v>
      </c>
      <c r="J21" s="15" t="n">
        <f aca="false">K21/D21</f>
        <v>71.9667149611103</v>
      </c>
      <c r="K21" s="16" t="n">
        <f aca="false">L21+M21+E21</f>
        <v>75501.72</v>
      </c>
      <c r="L21" s="16" t="n">
        <f aca="false">F21*1163</f>
        <v>59964.28</v>
      </c>
      <c r="M21" s="16" t="n">
        <f aca="false">G21*9.5</f>
        <v>0</v>
      </c>
      <c r="N21" s="17"/>
      <c r="O21" s="18"/>
      <c r="P21" s="19"/>
    </row>
    <row r="22" customFormat="false" ht="13.8" hidden="false" customHeight="false" outlineLevel="0" collapsed="false">
      <c r="A22" s="11" t="n">
        <v>16</v>
      </c>
      <c r="B22" s="12" t="s">
        <v>32</v>
      </c>
      <c r="C22" s="13" t="n">
        <v>392</v>
      </c>
      <c r="D22" s="13" t="n">
        <v>1954.8</v>
      </c>
      <c r="E22" s="14" t="n">
        <f aca="false">SUM([1]січень!E18+[1]лютий!E18+[1]березень!E18+[1]квітень!E18+[1]травень!E18)</f>
        <v>12335.37</v>
      </c>
      <c r="F22" s="14" t="n">
        <f aca="false">SUM([1]січень!F18+[1]лютий!F18+[1]березень!F18+[1]квітень!F18+[1]травень!F18)</f>
        <v>109.88</v>
      </c>
      <c r="G22" s="14" t="n">
        <f aca="false">SUM([1]січень!G18+[1]лютий!G18+[1]березень!G18+[1]квітень!G18+[1]травень!G18)</f>
        <v>0</v>
      </c>
      <c r="H22" s="14" t="n">
        <f aca="false">SUM([1]січень!H18+[1]лютий!H18+[1]березень!H18+[1]квітень!H18+[1]травень!H18)</f>
        <v>355.87</v>
      </c>
      <c r="I22" s="14" t="n">
        <f aca="false">SUM([1]січень!I18+[1]лютий!I18+[1]березень!I18+[1]квітень!I18+[1]травень!I18)</f>
        <v>350.74</v>
      </c>
      <c r="J22" s="15" t="n">
        <f aca="false">K22/D22</f>
        <v>71.6829394311439</v>
      </c>
      <c r="K22" s="16" t="n">
        <f aca="false">L22+M22+E22</f>
        <v>140125.81</v>
      </c>
      <c r="L22" s="16" t="n">
        <f aca="false">F22*1163</f>
        <v>127790.44</v>
      </c>
      <c r="M22" s="16" t="n">
        <f aca="false">G22*9.5</f>
        <v>0</v>
      </c>
      <c r="N22" s="17"/>
      <c r="O22" s="18"/>
      <c r="P22" s="19"/>
    </row>
    <row r="23" customFormat="false" ht="13.8" hidden="false" customHeight="false" outlineLevel="0" collapsed="false">
      <c r="A23" s="11" t="n">
        <v>17</v>
      </c>
      <c r="B23" s="12" t="s">
        <v>33</v>
      </c>
      <c r="C23" s="13" t="n">
        <v>350</v>
      </c>
      <c r="D23" s="13" t="n">
        <v>2104.3</v>
      </c>
      <c r="E23" s="14" t="n">
        <f aca="false">SUM([1]січень!E21+[1]лютий!E21+[1]березень!E21+[1]квітень!E21+[1]травень!E21)</f>
        <v>19278.74</v>
      </c>
      <c r="F23" s="14" t="n">
        <f aca="false">SUM([1]січень!F21+[1]лютий!F21+[1]березень!F21+[1]квітень!F21+[1]травень!F21)</f>
        <v>108.33</v>
      </c>
      <c r="G23" s="14" t="n">
        <f aca="false">SUM([1]січень!G21+[1]лютий!G21+[1]березень!G21+[1]квітень!G21+[1]травень!G21)</f>
        <v>0</v>
      </c>
      <c r="H23" s="14" t="n">
        <f aca="false">SUM([1]січень!H21+[1]лютий!H21+[1]березень!H21+[1]квітень!H21+[1]травень!H21)</f>
        <v>522.81</v>
      </c>
      <c r="I23" s="14" t="n">
        <f aca="false">SUM([1]січень!I21+[1]лютий!I21+[1]березень!I21+[1]квітень!I21+[1]травень!I21)</f>
        <v>157</v>
      </c>
      <c r="J23" s="15" t="n">
        <f aca="false">K23/D23</f>
        <v>69.0331844318776</v>
      </c>
      <c r="K23" s="16" t="n">
        <f aca="false">L23+M23+E23</f>
        <v>145266.53</v>
      </c>
      <c r="L23" s="16" t="n">
        <f aca="false">F23*1163</f>
        <v>125987.79</v>
      </c>
      <c r="M23" s="16" t="n">
        <f aca="false">G23*9.5</f>
        <v>0</v>
      </c>
      <c r="N23" s="17"/>
      <c r="O23" s="18"/>
      <c r="P23" s="19"/>
    </row>
    <row r="24" customFormat="false" ht="13.8" hidden="false" customHeight="false" outlineLevel="0" collapsed="false">
      <c r="A24" s="11" t="n">
        <v>18</v>
      </c>
      <c r="B24" s="12" t="s">
        <v>34</v>
      </c>
      <c r="C24" s="13" t="n">
        <v>416</v>
      </c>
      <c r="D24" s="13" t="n">
        <v>2416.8</v>
      </c>
      <c r="E24" s="14" t="n">
        <f aca="false">SUM([1]січень!E26+[1]лютий!E26+[1]березень!E26+[1]квітень!E26+[1]травень!E26)</f>
        <v>27899.98</v>
      </c>
      <c r="F24" s="14" t="n">
        <f aca="false">SUM([1]січень!F26+[1]лютий!F26+[1]березень!F26+[1]квітень!F26+[1]травень!F26)</f>
        <v>119.45</v>
      </c>
      <c r="G24" s="14" t="n">
        <f aca="false">SUM([1]січень!G26+[1]лютий!G26+[1]березень!G26+[1]квітень!G26+[1]травень!G26)</f>
        <v>0</v>
      </c>
      <c r="H24" s="14" t="n">
        <f aca="false">SUM([1]січень!H26+[1]лютий!H26+[1]березень!H26+[1]квітень!H26+[1]травень!H26)</f>
        <v>1287.51</v>
      </c>
      <c r="I24" s="14" t="n">
        <f aca="false">SUM([1]січень!I26+[1]лютий!I26+[1]березень!I26+[1]квітень!I26+[1]травень!I26)</f>
        <v>520</v>
      </c>
      <c r="J24" s="15" t="n">
        <f aca="false">K24/D24</f>
        <v>69.0252937768951</v>
      </c>
      <c r="K24" s="16" t="n">
        <f aca="false">L24+M24+E24</f>
        <v>166820.33</v>
      </c>
      <c r="L24" s="16" t="n">
        <f aca="false">F24*1163</f>
        <v>138920.35</v>
      </c>
      <c r="M24" s="16" t="n">
        <f aca="false">G24*9.5</f>
        <v>0</v>
      </c>
      <c r="N24" s="17"/>
      <c r="O24" s="18"/>
      <c r="P24" s="19"/>
    </row>
    <row r="25" customFormat="false" ht="13.8" hidden="false" customHeight="false" outlineLevel="0" collapsed="false">
      <c r="A25" s="11" t="n">
        <v>19</v>
      </c>
      <c r="B25" s="12" t="s">
        <v>35</v>
      </c>
      <c r="C25" s="13" t="n">
        <v>386</v>
      </c>
      <c r="D25" s="13" t="n">
        <v>2129.7</v>
      </c>
      <c r="E25" s="14" t="n">
        <f aca="false">SUM([1]січень!E27+[1]лютий!E27+[1]березень!E27+[1]квітень!E27+[1]травень!E27)</f>
        <v>19096.64</v>
      </c>
      <c r="F25" s="14" t="n">
        <f aca="false">SUM([1]січень!F27+[1]лютий!F27+[1]березень!F27+[1]квітень!F27+[1]травень!F27)</f>
        <v>107.18</v>
      </c>
      <c r="G25" s="14" t="n">
        <f aca="false">SUM([1]січень!G27+[1]лютий!G27+[1]березень!G27+[1]квітень!G27+[1]травень!G27)</f>
        <v>0</v>
      </c>
      <c r="H25" s="14" t="n">
        <f aca="false">SUM([1]січень!H27+[1]лютий!H27+[1]березень!H27+[1]квітень!H27+[1]травень!H27)</f>
        <v>485.38</v>
      </c>
      <c r="I25" s="14" t="n">
        <f aca="false">SUM([1]січень!I27+[1]лютий!I27+[1]березень!I27+[1]квітень!I27+[1]травень!I27)</f>
        <v>365.59</v>
      </c>
      <c r="J25" s="15" t="n">
        <f aca="false">K25/D25</f>
        <v>67.4963515988167</v>
      </c>
      <c r="K25" s="16" t="n">
        <f aca="false">L25+M25+E25</f>
        <v>143746.98</v>
      </c>
      <c r="L25" s="16" t="n">
        <f aca="false">F25*1163</f>
        <v>124650.34</v>
      </c>
      <c r="M25" s="16" t="n">
        <f aca="false">G25*9.5</f>
        <v>0</v>
      </c>
      <c r="N25" s="17"/>
      <c r="O25" s="18"/>
      <c r="P25" s="19"/>
    </row>
    <row r="26" customFormat="false" ht="13.8" hidden="false" customHeight="false" outlineLevel="0" collapsed="false">
      <c r="A26" s="11" t="n">
        <v>20</v>
      </c>
      <c r="B26" s="12" t="s">
        <v>36</v>
      </c>
      <c r="C26" s="13" t="n">
        <v>324</v>
      </c>
      <c r="D26" s="13" t="n">
        <v>2274.9</v>
      </c>
      <c r="E26" s="14" t="n">
        <f aca="false">SUM([1]січень!E36+[1]лютий!E36+[1]березень!E36+[1]квітень!E36+[1]травень!E36)</f>
        <v>15487.26</v>
      </c>
      <c r="F26" s="14" t="n">
        <f aca="false">SUM([1]січень!F36+[1]лютий!F36+[1]березень!F36+[1]квітень!F36+[1]травень!F36)</f>
        <v>117.24</v>
      </c>
      <c r="G26" s="14" t="n">
        <f aca="false">SUM([1]січень!G36+[1]лютий!G36+[1]березень!G36+[1]квітень!G36+[1]травень!G36)</f>
        <v>0</v>
      </c>
      <c r="H26" s="14" t="n">
        <f aca="false">SUM([1]січень!H36+[1]лютий!H36+[1]березень!H36+[1]квітень!H36+[1]травень!H36)</f>
        <v>583.81</v>
      </c>
      <c r="I26" s="14" t="n">
        <f aca="false">SUM([1]січень!I36+[1]лютий!I36+[1]березень!I36+[1]квітень!I36+[1]травень!I36)</f>
        <v>132.67</v>
      </c>
      <c r="J26" s="15" t="n">
        <f aca="false">K26/D26</f>
        <v>66.7446393248055</v>
      </c>
      <c r="K26" s="16" t="n">
        <f aca="false">L26+M26+E26</f>
        <v>151837.38</v>
      </c>
      <c r="L26" s="16" t="n">
        <f aca="false">F26*1163</f>
        <v>136350.12</v>
      </c>
      <c r="M26" s="16" t="n">
        <f aca="false">G26*9.5</f>
        <v>0</v>
      </c>
      <c r="N26" s="17"/>
      <c r="O26" s="18"/>
      <c r="P26" s="19"/>
    </row>
    <row r="27" customFormat="false" ht="13.8" hidden="false" customHeight="false" outlineLevel="0" collapsed="false">
      <c r="A27" s="11" t="n">
        <v>21</v>
      </c>
      <c r="B27" s="12" t="s">
        <v>37</v>
      </c>
      <c r="C27" s="13" t="n">
        <v>453</v>
      </c>
      <c r="D27" s="13" t="n">
        <v>2416.8</v>
      </c>
      <c r="E27" s="14" t="n">
        <f aca="false">SUM([1]січень!E24+[1]лютий!E24+[1]березень!E24+[1]квітень!E24+[1]травень!E24)</f>
        <v>29497.82</v>
      </c>
      <c r="F27" s="14" t="n">
        <f aca="false">SUM([1]січень!F24+[1]лютий!F24+[1]березень!F24+[1]квітень!F24+[1]травень!F24)</f>
        <v>111.28</v>
      </c>
      <c r="G27" s="14" t="n">
        <f aca="false">SUM([1]січень!G24+[1]лютий!G24+[1]березень!G24+[1]квітень!G24+[1]травень!G24)</f>
        <v>0</v>
      </c>
      <c r="H27" s="14" t="n">
        <f aca="false">SUM([1]січень!H24+[1]лютий!H24+[1]березень!H24+[1]квітень!H24+[1]травень!H24)</f>
        <v>973.04</v>
      </c>
      <c r="I27" s="14" t="n">
        <f aca="false">SUM([1]січень!I24+[1]лютий!I24+[1]березень!I24+[1]квітень!I24+[1]травень!I24)</f>
        <v>288</v>
      </c>
      <c r="J27" s="15" t="n">
        <f aca="false">K27/D27</f>
        <v>65.7549073154585</v>
      </c>
      <c r="K27" s="16" t="n">
        <f aca="false">L27+M27+E27</f>
        <v>158916.46</v>
      </c>
      <c r="L27" s="16" t="n">
        <f aca="false">F27*1163</f>
        <v>129418.64</v>
      </c>
      <c r="M27" s="16" t="n">
        <f aca="false">G27*9.5</f>
        <v>0</v>
      </c>
      <c r="N27" s="17"/>
      <c r="O27" s="18"/>
      <c r="P27" s="19"/>
    </row>
    <row r="28" customFormat="false" ht="13.8" hidden="false" customHeight="false" outlineLevel="0" collapsed="false">
      <c r="A28" s="11" t="n">
        <v>22</v>
      </c>
      <c r="B28" s="12" t="s">
        <v>38</v>
      </c>
      <c r="C28" s="13" t="n">
        <v>308</v>
      </c>
      <c r="D28" s="13" t="n">
        <v>1799.2</v>
      </c>
      <c r="E28" s="14" t="n">
        <f aca="false">SUM([1]січень!E23+[1]лютий!E23+[1]березень!E23+[1]квітень!E23+[1]травень!E23)</f>
        <v>14764.73</v>
      </c>
      <c r="F28" s="14" t="n">
        <f aca="false">SUM([1]січень!F23+[1]лютий!F23+[1]березень!F23+[1]квітень!F23+[1]травень!F23)</f>
        <v>88.82</v>
      </c>
      <c r="G28" s="14" t="n">
        <f aca="false">SUM([1]січень!G23+[1]лютий!G23+[1]березень!G23+[1]квітень!G23+[1]травень!G23)</f>
        <v>0</v>
      </c>
      <c r="H28" s="14" t="n">
        <f aca="false">SUM([1]січень!H23+[1]лютий!H23+[1]березень!H23+[1]квітень!H23+[1]травень!H23)</f>
        <v>290.83</v>
      </c>
      <c r="I28" s="14" t="n">
        <f aca="false">SUM([1]січень!I23+[1]лютий!I23+[1]березень!I23+[1]квітень!I23+[1]травень!I23)</f>
        <v>238.06</v>
      </c>
      <c r="J28" s="15" t="n">
        <f aca="false">K28/D28</f>
        <v>65.6193808359271</v>
      </c>
      <c r="K28" s="16" t="n">
        <f aca="false">L28+M28+E28</f>
        <v>118062.39</v>
      </c>
      <c r="L28" s="16" t="n">
        <f aca="false">F28*1163</f>
        <v>103297.66</v>
      </c>
      <c r="M28" s="16" t="n">
        <f aca="false">G28*9.5</f>
        <v>0</v>
      </c>
      <c r="N28" s="17"/>
      <c r="O28" s="18"/>
      <c r="P28" s="19"/>
    </row>
    <row r="29" customFormat="false" ht="13.8" hidden="false" customHeight="false" outlineLevel="0" collapsed="false">
      <c r="A29" s="11" t="n">
        <v>23</v>
      </c>
      <c r="B29" s="12" t="s">
        <v>39</v>
      </c>
      <c r="C29" s="13" t="n">
        <v>48</v>
      </c>
      <c r="D29" s="13" t="n">
        <v>530</v>
      </c>
      <c r="E29" s="14" t="n">
        <f aca="false">SUM([1]січень!E29+[1]лютий!E29+[1]березень!E29+[1]квітень!E29+[1]травень!E29)</f>
        <v>5648.32</v>
      </c>
      <c r="F29" s="14" t="n">
        <f aca="false">SUM([1]січень!F29+[1]лютий!F29+[1]березень!F29+[1]квітень!F29+[1]травень!F29)</f>
        <v>24.53</v>
      </c>
      <c r="G29" s="14" t="n">
        <f aca="false">SUM([1]січень!G29+[1]лютий!G29+[1]березень!G29+[1]квітень!G29+[1]травень!G29)</f>
        <v>0</v>
      </c>
      <c r="H29" s="14" t="n">
        <f aca="false">SUM([1]січень!H29+[1]лютий!H29+[1]березень!H29+[1]квітень!H29+[1]травень!H29)</f>
        <v>68</v>
      </c>
      <c r="I29" s="14" t="n">
        <f aca="false">SUM([1]січень!I29+[1]лютий!I29+[1]березень!I29+[1]квітень!I29+[1]травень!I29)</f>
        <v>0</v>
      </c>
      <c r="J29" s="15" t="n">
        <f aca="false">K29/D29</f>
        <v>64.484358490566</v>
      </c>
      <c r="K29" s="16" t="n">
        <f aca="false">L29+M29+E29</f>
        <v>34176.71</v>
      </c>
      <c r="L29" s="16" t="n">
        <f aca="false">F29*1163</f>
        <v>28528.39</v>
      </c>
      <c r="M29" s="16" t="n">
        <f aca="false">G29*9.5</f>
        <v>0</v>
      </c>
      <c r="N29" s="17"/>
      <c r="O29" s="18"/>
      <c r="P29" s="19"/>
    </row>
    <row r="30" customFormat="false" ht="13.8" hidden="false" customHeight="false" outlineLevel="0" collapsed="false">
      <c r="A30" s="11" t="n">
        <v>24</v>
      </c>
      <c r="B30" s="12" t="s">
        <v>40</v>
      </c>
      <c r="C30" s="13" t="n">
        <v>306</v>
      </c>
      <c r="D30" s="13" t="n">
        <v>2129.7</v>
      </c>
      <c r="E30" s="14" t="n">
        <f aca="false">SUM([1]січень!E25+[1]лютий!E25+[1]березень!E25+[1]квітень!E25+[1]травень!E25)</f>
        <v>15592.45</v>
      </c>
      <c r="F30" s="14" t="n">
        <f aca="false">SUM([1]січень!F25+[1]лютий!F25+[1]березень!F25+[1]квітень!F25+[1]травень!F25)</f>
        <v>103.52</v>
      </c>
      <c r="G30" s="14" t="n">
        <f aca="false">SUM([1]січень!G25+[1]лютий!G25+[1]березень!G25+[1]квітень!G25+[1]травень!G25)</f>
        <v>0</v>
      </c>
      <c r="H30" s="14" t="n">
        <f aca="false">SUM([1]січень!H25+[1]лютий!H25+[1]березень!H25+[1]квітень!H25+[1]травень!H25)</f>
        <v>496.95</v>
      </c>
      <c r="I30" s="14" t="n">
        <f aca="false">SUM([1]січень!I25+[1]лютий!I25+[1]березень!I25+[1]квітень!I25+[1]травень!I25)</f>
        <v>480.46</v>
      </c>
      <c r="J30" s="15" t="n">
        <f aca="false">K30/D30</f>
        <v>63.8522843592994</v>
      </c>
      <c r="K30" s="16" t="n">
        <f aca="false">L30+M30+E30</f>
        <v>135986.21</v>
      </c>
      <c r="L30" s="16" t="n">
        <f aca="false">F30*1163</f>
        <v>120393.76</v>
      </c>
      <c r="M30" s="16" t="n">
        <f aca="false">G30*9.5</f>
        <v>0</v>
      </c>
      <c r="N30" s="17"/>
      <c r="O30" s="18"/>
      <c r="P30" s="19"/>
    </row>
    <row r="31" customFormat="false" ht="13.8" hidden="false" customHeight="false" outlineLevel="0" collapsed="false">
      <c r="A31" s="11" t="n">
        <v>25</v>
      </c>
      <c r="B31" s="12" t="s">
        <v>41</v>
      </c>
      <c r="C31" s="13" t="n">
        <v>43</v>
      </c>
      <c r="D31" s="13" t="n">
        <v>550</v>
      </c>
      <c r="E31" s="14" t="n">
        <f aca="false">SUM([1]січень!E41+[1]лютий!E41+[1]березень!E41+[1]квітень!E41+[1]травень!E41)</f>
        <v>7899.4</v>
      </c>
      <c r="F31" s="14" t="n">
        <f aca="false">SUM([1]січень!F41+[1]лютий!F41+[1]березень!F41+[1]квітень!F41+[1]травень!F41)</f>
        <v>0</v>
      </c>
      <c r="G31" s="14" t="n">
        <f aca="false">SUM([1]січень!G41+[1]лютий!G41+[1]березень!G41+[1]квітень!G41+[1]травень!G41)</f>
        <v>2815.99</v>
      </c>
      <c r="H31" s="14" t="n">
        <f aca="false">SUM([1]січень!H41+[1]лютий!H41+[1]березень!H41+[1]квітень!H41+[1]травень!H41)</f>
        <v>183.5</v>
      </c>
      <c r="I31" s="14" t="n">
        <f aca="false">SUM([1]січень!I41+[1]лютий!I41+[1]березень!I41+[1]квітень!I41+[1]травень!I41)</f>
        <v>0</v>
      </c>
      <c r="J31" s="15" t="n">
        <f aca="false">K31/D31</f>
        <v>63.0023727272727</v>
      </c>
      <c r="K31" s="16" t="n">
        <f aca="false">L31+M31+E31</f>
        <v>34651.305</v>
      </c>
      <c r="L31" s="16" t="n">
        <f aca="false">F31*1163</f>
        <v>0</v>
      </c>
      <c r="M31" s="16" t="n">
        <f aca="false">G31*9.5</f>
        <v>26751.905</v>
      </c>
      <c r="N31" s="17"/>
      <c r="O31" s="18"/>
      <c r="P31" s="19"/>
    </row>
    <row r="32" customFormat="false" ht="13.8" hidden="false" customHeight="false" outlineLevel="0" collapsed="false">
      <c r="A32" s="11" t="n">
        <v>26</v>
      </c>
      <c r="B32" s="12" t="s">
        <v>42</v>
      </c>
      <c r="C32" s="13" t="n">
        <v>364</v>
      </c>
      <c r="D32" s="13" t="n">
        <v>2103.2</v>
      </c>
      <c r="E32" s="14" t="n">
        <f aca="false">SUM([1]січень!E38+[1]лютий!E38+[1]березень!E38+[1]квітень!E38+[1]травень!E38)</f>
        <v>15264.65</v>
      </c>
      <c r="F32" s="14" t="n">
        <f aca="false">SUM([1]січень!F38+[1]лютий!F38+[1]березень!F38+[1]квітень!F38+[1]травень!F38)</f>
        <v>99.95</v>
      </c>
      <c r="G32" s="14" t="n">
        <f aca="false">SUM([1]січень!G38+[1]лютий!G38+[1]березень!G38+[1]квітень!G38+[1]травень!G38)</f>
        <v>0</v>
      </c>
      <c r="H32" s="14" t="n">
        <f aca="false">SUM([1]січень!H38+[1]лютий!H38+[1]березень!H38+[1]квітень!H38+[1]травень!H38)</f>
        <v>591.43</v>
      </c>
      <c r="I32" s="14" t="n">
        <f aca="false">SUM([1]січень!I38+[1]лютий!I38+[1]березень!I38+[1]квітень!I38+[1]травень!I38)</f>
        <v>284.61</v>
      </c>
      <c r="J32" s="15" t="n">
        <f aca="false">K32/D32</f>
        <v>62.52686382655</v>
      </c>
      <c r="K32" s="16" t="n">
        <f aca="false">L32+M32+E32</f>
        <v>131506.5</v>
      </c>
      <c r="L32" s="16" t="n">
        <f aca="false">F32*1163</f>
        <v>116241.85</v>
      </c>
      <c r="M32" s="16" t="n">
        <f aca="false">G32*9.5</f>
        <v>0</v>
      </c>
      <c r="N32" s="17"/>
      <c r="O32" s="18"/>
      <c r="P32" s="19"/>
    </row>
    <row r="33" customFormat="false" ht="13.8" hidden="false" customHeight="false" outlineLevel="0" collapsed="false">
      <c r="A33" s="11" t="n">
        <v>27</v>
      </c>
      <c r="B33" s="12" t="s">
        <v>43</v>
      </c>
      <c r="C33" s="20" t="n">
        <v>222</v>
      </c>
      <c r="D33" s="13" t="n">
        <v>1803.7</v>
      </c>
      <c r="E33" s="14" t="n">
        <f aca="false">SUM([1]січень!E28+[1]лютий!E28+[1]березень!E28+[1]квітень!E28+[1]травень!E28)</f>
        <v>14474.29</v>
      </c>
      <c r="F33" s="14" t="n">
        <f aca="false">SUM([1]січень!F28+[1]лютий!F28+[1]березень!F28+[1]квітень!F28+[1]травень!F28)</f>
        <v>84.21</v>
      </c>
      <c r="G33" s="14" t="n">
        <f aca="false">SUM([1]січень!G28+[1]лютий!G28+[1]березень!G28+[1]квітень!G28+[1]травень!G28)</f>
        <v>0</v>
      </c>
      <c r="H33" s="14" t="n">
        <f aca="false">SUM([1]січень!H28+[1]лютий!H28+[1]березень!H28+[1]квітень!H28+[1]травень!H28)</f>
        <v>371.25</v>
      </c>
      <c r="I33" s="14" t="n">
        <f aca="false">SUM([1]січень!I28+[1]лютий!I28+[1]березень!I28+[1]квітень!I28+[1]травень!I28)</f>
        <v>209.19</v>
      </c>
      <c r="J33" s="15" t="n">
        <f aca="false">K33/D33</f>
        <v>62.3221821810723</v>
      </c>
      <c r="K33" s="16" t="n">
        <f aca="false">L33+M33+E33</f>
        <v>112410.52</v>
      </c>
      <c r="L33" s="16" t="n">
        <f aca="false">F33*1163</f>
        <v>97936.23</v>
      </c>
      <c r="M33" s="16" t="n">
        <f aca="false">G33*9.5</f>
        <v>0</v>
      </c>
      <c r="N33" s="17"/>
      <c r="O33" s="18"/>
      <c r="P33" s="19"/>
      <c r="S33" s="19"/>
    </row>
    <row r="34" customFormat="false" ht="13.8" hidden="false" customHeight="false" outlineLevel="0" collapsed="false">
      <c r="A34" s="11" t="n">
        <v>28</v>
      </c>
      <c r="B34" s="12" t="s">
        <v>44</v>
      </c>
      <c r="C34" s="13" t="n">
        <v>315</v>
      </c>
      <c r="D34" s="13" t="n">
        <v>2129.7</v>
      </c>
      <c r="E34" s="14" t="n">
        <f aca="false">SUM([1]січень!E33+[1]лютий!E33+[1]березень!E33+[1]квітень!E33+[1]травень!E33)</f>
        <v>13787.02</v>
      </c>
      <c r="F34" s="14" t="n">
        <f aca="false">SUM([1]січень!F33+[1]лютий!F33+[1]березень!F33+[1]квітень!F33+[1]травень!F33)</f>
        <v>101.13</v>
      </c>
      <c r="G34" s="14" t="n">
        <f aca="false">SUM([1]січень!G33+[1]лютий!G33+[1]березень!G33+[1]квітень!G33+[1]травень!G33)</f>
        <v>0</v>
      </c>
      <c r="H34" s="14" t="n">
        <f aca="false">SUM([1]січень!H33+[1]лютий!H33+[1]березень!H33+[1]квітень!H33+[1]травень!H33)</f>
        <v>584.94</v>
      </c>
      <c r="I34" s="14" t="n">
        <f aca="false">SUM([1]січень!I33+[1]лютий!I33+[1]березень!I33+[1]квітень!I33+[1]травень!I33)</f>
        <v>17</v>
      </c>
      <c r="J34" s="15" t="n">
        <f aca="false">K34/D34</f>
        <v>61.6993989763817</v>
      </c>
      <c r="K34" s="16" t="n">
        <f aca="false">L34+M34+E34</f>
        <v>131401.21</v>
      </c>
      <c r="L34" s="16" t="n">
        <f aca="false">F34*1163</f>
        <v>117614.19</v>
      </c>
      <c r="M34" s="16" t="n">
        <f aca="false">G34*9.5</f>
        <v>0</v>
      </c>
      <c r="N34" s="17"/>
      <c r="O34" s="18"/>
      <c r="P34" s="19"/>
    </row>
    <row r="35" customFormat="false" ht="13.8" hidden="false" customHeight="false" outlineLevel="0" collapsed="false">
      <c r="A35" s="11" t="n">
        <v>29</v>
      </c>
      <c r="B35" s="12" t="s">
        <v>45</v>
      </c>
      <c r="C35" s="13" t="n">
        <v>213</v>
      </c>
      <c r="D35" s="13" t="n">
        <v>2044.3</v>
      </c>
      <c r="E35" s="14" t="n">
        <f aca="false">SUM([1]січень!E44+[1]лютий!E44+[1]березень!E44+[1]квітень!E44+[1]травень!E44)</f>
        <v>32337.71</v>
      </c>
      <c r="F35" s="14" t="n">
        <f aca="false">SUM([1]січень!F44+[1]лютий!F44+[1]березень!F44+[1]квітень!F44+[1]травень!F44)</f>
        <v>77.18</v>
      </c>
      <c r="G35" s="14" t="n">
        <f aca="false">SUM([1]січень!G44+[1]лютий!G44+[1]березень!G44+[1]квітень!G44+[1]травень!G44)</f>
        <v>0</v>
      </c>
      <c r="H35" s="14" t="n">
        <f aca="false">SUM([1]січень!H44+[1]лютий!H44+[1]березень!H44+[1]квітень!H44+[1]травень!H44)</f>
        <v>785.03</v>
      </c>
      <c r="I35" s="14" t="n">
        <f aca="false">SUM([1]січень!I44+[1]лютий!I44+[1]березень!I44+[1]квітень!I44+[1]травень!I44)</f>
        <v>53.41</v>
      </c>
      <c r="J35" s="15" t="n">
        <f aca="false">K35/D35</f>
        <v>59.7260920608521</v>
      </c>
      <c r="K35" s="16" t="n">
        <f aca="false">L35+M35+E35</f>
        <v>122098.05</v>
      </c>
      <c r="L35" s="16" t="n">
        <f aca="false">F35*1163</f>
        <v>89760.34</v>
      </c>
      <c r="M35" s="16" t="n">
        <f aca="false">G35*9.5</f>
        <v>0</v>
      </c>
      <c r="N35" s="17"/>
      <c r="O35" s="18"/>
      <c r="P35" s="19"/>
    </row>
    <row r="36" customFormat="false" ht="13.8" hidden="false" customHeight="false" outlineLevel="0" collapsed="false">
      <c r="A36" s="11" t="n">
        <v>30</v>
      </c>
      <c r="B36" s="12" t="s">
        <v>46</v>
      </c>
      <c r="C36" s="13" t="n">
        <v>209</v>
      </c>
      <c r="D36" s="13" t="n">
        <v>1514.6</v>
      </c>
      <c r="E36" s="14" t="n">
        <f aca="false">SUM([1]січень!E32+[1]лютий!E32+[1]березень!E32+[1]квітень!E32+[1]травень!E32)</f>
        <v>20819.61</v>
      </c>
      <c r="F36" s="14" t="n">
        <f aca="false">SUM([1]січень!F32+[1]лютий!F32+[1]березень!F32+[1]квітень!F32+[1]травень!F32)</f>
        <v>59.55</v>
      </c>
      <c r="G36" s="14" t="n">
        <f aca="false">SUM([1]січень!G32+[1]лютий!G32+[1]березень!G32+[1]квітень!G32+[1]травень!G32)</f>
        <v>0</v>
      </c>
      <c r="H36" s="14" t="n">
        <f aca="false">SUM([1]січень!H32+[1]лютий!H32+[1]березень!H32+[1]квітень!H32+[1]травень!H32)</f>
        <v>621.01</v>
      </c>
      <c r="I36" s="14" t="n">
        <f aca="false">SUM([1]січень!I32+[1]лютий!I32+[1]березень!I32+[1]квітень!I32+[1]травень!I32)</f>
        <v>0</v>
      </c>
      <c r="J36" s="15" t="n">
        <f aca="false">K36/D36</f>
        <v>59.4719794005018</v>
      </c>
      <c r="K36" s="16" t="n">
        <f aca="false">L36+M36+E36</f>
        <v>90076.26</v>
      </c>
      <c r="L36" s="16" t="n">
        <f aca="false">F36*1163</f>
        <v>69256.65</v>
      </c>
      <c r="M36" s="16" t="n">
        <f aca="false">G36*9.5</f>
        <v>0</v>
      </c>
      <c r="N36" s="17"/>
      <c r="O36" s="18"/>
      <c r="P36" s="19"/>
    </row>
    <row r="37" customFormat="false" ht="13.8" hidden="false" customHeight="false" outlineLevel="0" collapsed="false">
      <c r="A37" s="11" t="n">
        <v>31</v>
      </c>
      <c r="B37" s="12" t="s">
        <v>47</v>
      </c>
      <c r="C37" s="13" t="n">
        <v>337</v>
      </c>
      <c r="D37" s="13" t="n">
        <v>1988</v>
      </c>
      <c r="E37" s="14" t="n">
        <f aca="false">SUM([1]січень!E31+[1]лютий!E31+[1]березень!E31+[1]квітень!E31+[1]травень!E31)</f>
        <v>21971.21</v>
      </c>
      <c r="F37" s="14" t="n">
        <f aca="false">SUM([1]січень!F31+[1]лютий!F31+[1]березень!F31+[1]квітень!F31+[1]травень!F31)</f>
        <v>82.53</v>
      </c>
      <c r="G37" s="14" t="n">
        <f aca="false">SUM([1]січень!G31+[1]лютий!G31+[1]березень!G31+[1]квітень!G31+[1]травень!G31)</f>
        <v>0</v>
      </c>
      <c r="H37" s="14" t="n">
        <f aca="false">SUM([1]січень!H31+[1]лютий!H31+[1]березень!H31+[1]квітень!H31+[1]травень!H31)</f>
        <v>1114.93</v>
      </c>
      <c r="I37" s="14" t="n">
        <f aca="false">SUM([1]січень!I31+[1]лютий!I31+[1]березень!I31+[1]квітень!I31+[1]травень!I31)</f>
        <v>35.09</v>
      </c>
      <c r="J37" s="15" t="n">
        <f aca="false">K37/D37</f>
        <v>59.3327967806841</v>
      </c>
      <c r="K37" s="16" t="n">
        <f aca="false">L37+M37+E37</f>
        <v>117953.6</v>
      </c>
      <c r="L37" s="16" t="n">
        <f aca="false">F37*1163</f>
        <v>95982.39</v>
      </c>
      <c r="M37" s="16" t="n">
        <f aca="false">G37*9.5</f>
        <v>0</v>
      </c>
      <c r="N37" s="17"/>
      <c r="O37" s="18"/>
      <c r="P37" s="19"/>
    </row>
    <row r="38" customFormat="false" ht="13.8" hidden="false" customHeight="false" outlineLevel="0" collapsed="false">
      <c r="A38" s="11" t="n">
        <v>32</v>
      </c>
      <c r="B38" s="12" t="s">
        <v>48</v>
      </c>
      <c r="C38" s="13" t="n">
        <v>330</v>
      </c>
      <c r="D38" s="13" t="n">
        <v>2389.8</v>
      </c>
      <c r="E38" s="14" t="n">
        <f aca="false">SUM([1]січень!E35+[1]лютий!E35+[1]березень!E35+[1]квітень!E35+[1]травень!E35)</f>
        <v>25995.85</v>
      </c>
      <c r="F38" s="14" t="n">
        <f aca="false">SUM([1]січень!F35+[1]лютий!F35+[1]березень!F35+[1]квітень!F35+[1]травень!F35)</f>
        <v>98.15</v>
      </c>
      <c r="G38" s="14" t="n">
        <f aca="false">SUM([1]січень!G35+[1]лютий!G35+[1]березень!G35+[1]квітень!G35+[1]травень!G35)</f>
        <v>0</v>
      </c>
      <c r="H38" s="14" t="n">
        <f aca="false">SUM([1]січень!H35+[1]лютий!H35+[1]березень!H35+[1]квітень!H35+[1]травень!H35)</f>
        <v>477.98</v>
      </c>
      <c r="I38" s="14" t="n">
        <f aca="false">SUM([1]січень!I35+[1]лютий!I35+[1]березень!I35+[1]квітень!I35+[1]травень!I35)</f>
        <v>179.43</v>
      </c>
      <c r="J38" s="15" t="n">
        <f aca="false">K38/D38</f>
        <v>58.6426897648339</v>
      </c>
      <c r="K38" s="16" t="n">
        <f aca="false">L38+M38+E38</f>
        <v>140144.3</v>
      </c>
      <c r="L38" s="16" t="n">
        <f aca="false">F38*1163</f>
        <v>114148.45</v>
      </c>
      <c r="M38" s="16" t="n">
        <f aca="false">G38*9.5</f>
        <v>0</v>
      </c>
      <c r="N38" s="17"/>
      <c r="O38" s="18"/>
      <c r="P38" s="19"/>
      <c r="S38" s="21"/>
    </row>
    <row r="39" customFormat="false" ht="13.8" hidden="false" customHeight="false" outlineLevel="0" collapsed="false">
      <c r="A39" s="11" t="n">
        <v>33</v>
      </c>
      <c r="B39" s="12" t="s">
        <v>49</v>
      </c>
      <c r="C39" s="13" t="n">
        <v>307</v>
      </c>
      <c r="D39" s="13" t="n">
        <v>1798.9</v>
      </c>
      <c r="E39" s="14" t="n">
        <f aca="false">SUM([1]січень!E34+[1]лютий!E34+[1]березень!E34+[1]квітень!E34+[1]травень!E34)</f>
        <v>10515.61</v>
      </c>
      <c r="F39" s="14" t="n">
        <f aca="false">SUM([1]січень!F34+[1]лютий!F34+[1]березень!F34+[1]квітень!F34+[1]травень!F34)</f>
        <v>79.64</v>
      </c>
      <c r="G39" s="14" t="n">
        <f aca="false">SUM([1]січень!G34+[1]лютий!G34+[1]березень!G34+[1]квітень!G34+[1]травень!G34)</f>
        <v>0</v>
      </c>
      <c r="H39" s="14" t="n">
        <f aca="false">SUM([1]січень!H34+[1]лютий!H34+[1]березень!H34+[1]квітень!H34+[1]травень!H34)</f>
        <v>254.71</v>
      </c>
      <c r="I39" s="14" t="n">
        <f aca="false">SUM([1]січень!I34+[1]лютий!I34+[1]березень!I34+[1]квітень!I34+[1]травень!I34)</f>
        <v>0</v>
      </c>
      <c r="J39" s="15" t="n">
        <f aca="false">K39/D39</f>
        <v>57.3333314803491</v>
      </c>
      <c r="K39" s="16" t="n">
        <f aca="false">L39+M39+E39</f>
        <v>103136.93</v>
      </c>
      <c r="L39" s="16" t="n">
        <f aca="false">F39*1163</f>
        <v>92621.32</v>
      </c>
      <c r="M39" s="16" t="n">
        <f aca="false">G39*9.5</f>
        <v>0</v>
      </c>
      <c r="N39" s="17"/>
      <c r="O39" s="18"/>
      <c r="P39" s="19"/>
    </row>
    <row r="40" customFormat="false" ht="13.8" hidden="false" customHeight="false" outlineLevel="0" collapsed="false">
      <c r="A40" s="11" t="n">
        <v>34</v>
      </c>
      <c r="B40" s="12" t="s">
        <v>50</v>
      </c>
      <c r="C40" s="13" t="n">
        <v>54</v>
      </c>
      <c r="D40" s="13" t="n">
        <v>1066.2</v>
      </c>
      <c r="E40" s="14" t="n">
        <f aca="false">SUM([1]січень!E40+[1]лютий!E40+[1]березень!E40+[1]квітень!E40+[1]травень!E40)</f>
        <v>23037.32</v>
      </c>
      <c r="F40" s="14" t="n">
        <f aca="false">SUM([1]січень!F40+[1]лютий!F40+[1]березень!F40+[1]квітень!F40+[1]травень!F40)</f>
        <v>31.48</v>
      </c>
      <c r="G40" s="14" t="n">
        <f aca="false">SUM([1]січень!G40+[1]лютий!G40+[1]березень!G40+[1]квітень!G40+[1]травень!G40)</f>
        <v>0</v>
      </c>
      <c r="H40" s="14" t="n">
        <f aca="false">SUM([1]січень!H40+[1]лютий!H40+[1]березень!H40+[1]квітень!H40+[1]травень!H40)</f>
        <v>0</v>
      </c>
      <c r="I40" s="14" t="n">
        <f aca="false">SUM([1]січень!I40+[1]лютий!I40+[1]березень!I40+[1]квітень!I40+[1]травень!I40)</f>
        <v>0</v>
      </c>
      <c r="J40" s="15" t="n">
        <f aca="false">K40/D40</f>
        <v>55.9450009379103</v>
      </c>
      <c r="K40" s="16" t="n">
        <f aca="false">L40+M40+E40</f>
        <v>59648.56</v>
      </c>
      <c r="L40" s="16" t="n">
        <f aca="false">F40*1163</f>
        <v>36611.24</v>
      </c>
      <c r="M40" s="16" t="n">
        <f aca="false">G40*9.5</f>
        <v>0</v>
      </c>
      <c r="N40" s="17"/>
      <c r="O40" s="18"/>
      <c r="P40" s="19"/>
      <c r="S40" s="21"/>
    </row>
    <row r="41" customFormat="false" ht="13.8" hidden="false" customHeight="false" outlineLevel="0" collapsed="false">
      <c r="A41" s="11" t="n">
        <v>35</v>
      </c>
      <c r="B41" s="12" t="s">
        <v>51</v>
      </c>
      <c r="C41" s="13" t="n">
        <v>124</v>
      </c>
      <c r="D41" s="13" t="n">
        <v>1098.2</v>
      </c>
      <c r="E41" s="14" t="n">
        <f aca="false">SUM([1]січень!E37+[1]лютий!E37+[1]березень!E37+[1]квітень!E37+[1]травень!E37)</f>
        <v>6809.18</v>
      </c>
      <c r="F41" s="14" t="n">
        <f aca="false">SUM([1]січень!F37+[1]лютий!F37+[1]березень!F37+[1]квітень!F37+[1]травень!F37)</f>
        <v>46.86</v>
      </c>
      <c r="G41" s="14" t="n">
        <f aca="false">SUM([1]січень!G37+[1]лютий!G37+[1]березень!G37+[1]квітень!G37+[1]травень!G37)</f>
        <v>0</v>
      </c>
      <c r="H41" s="14" t="n">
        <f aca="false">SUM([1]січень!H37+[1]лютий!H37+[1]березень!H37+[1]квітень!H37+[1]травень!H37)</f>
        <v>197.58</v>
      </c>
      <c r="I41" s="14" t="n">
        <f aca="false">SUM([1]січень!I37+[1]лютий!I37+[1]березень!I37+[1]квітень!I37+[1]травень!I37)</f>
        <v>78.21</v>
      </c>
      <c r="J41" s="15" t="n">
        <f aca="false">K41/D41</f>
        <v>55.825314150428</v>
      </c>
      <c r="K41" s="16" t="n">
        <f aca="false">L41+M41+E41</f>
        <v>61307.36</v>
      </c>
      <c r="L41" s="16" t="n">
        <f aca="false">F41*1163</f>
        <v>54498.18</v>
      </c>
      <c r="M41" s="16" t="n">
        <f aca="false">G41*9.5</f>
        <v>0</v>
      </c>
      <c r="N41" s="17"/>
      <c r="O41" s="18"/>
      <c r="P41" s="19"/>
    </row>
    <row r="42" customFormat="false" ht="13.8" hidden="false" customHeight="false" outlineLevel="0" collapsed="false">
      <c r="A42" s="11" t="n">
        <v>36</v>
      </c>
      <c r="B42" s="12" t="s">
        <v>52</v>
      </c>
      <c r="C42" s="13" t="n">
        <v>378</v>
      </c>
      <c r="D42" s="13" t="n">
        <v>2104</v>
      </c>
      <c r="E42" s="14" t="n">
        <f aca="false">SUM([1]січень!E39+[1]лютий!E39+[1]березень!E39+[1]квітень!E39+[1]травень!E39)</f>
        <v>18221.03</v>
      </c>
      <c r="F42" s="14" t="n">
        <f aca="false">SUM([1]січень!F39+[1]лютий!F39+[1]березень!F39+[1]квітень!F39+[1]травень!F39)</f>
        <v>79.37</v>
      </c>
      <c r="G42" s="14" t="n">
        <f aca="false">SUM([1]січень!G39+[1]лютий!G39+[1]березень!G39+[1]квітень!G39+[1]травень!G39)</f>
        <v>0</v>
      </c>
      <c r="H42" s="14" t="n">
        <f aca="false">SUM([1]січень!H39+[1]лютий!H39+[1]березень!H39+[1]квітень!H39+[1]травень!H39)</f>
        <v>290.26</v>
      </c>
      <c r="I42" s="14" t="n">
        <f aca="false">SUM([1]січень!I39+[1]лютий!I39+[1]березень!I39+[1]квітень!I39+[1]травень!I39)</f>
        <v>333.99</v>
      </c>
      <c r="J42" s="15" t="n">
        <f aca="false">K42/D42</f>
        <v>52.5324809885932</v>
      </c>
      <c r="K42" s="16" t="n">
        <f aca="false">L42+M42+E42</f>
        <v>110528.34</v>
      </c>
      <c r="L42" s="16" t="n">
        <f aca="false">F42*1163</f>
        <v>92307.31</v>
      </c>
      <c r="M42" s="16" t="n">
        <f aca="false">G42*9.5</f>
        <v>0</v>
      </c>
      <c r="N42" s="17"/>
      <c r="O42" s="18"/>
      <c r="P42" s="19"/>
    </row>
    <row r="43" customFormat="false" ht="13.8" hidden="false" customHeight="false" outlineLevel="0" collapsed="false">
      <c r="A43" s="11" t="n">
        <v>37</v>
      </c>
      <c r="B43" s="12" t="s">
        <v>53</v>
      </c>
      <c r="C43" s="13" t="n">
        <v>382</v>
      </c>
      <c r="D43" s="13" t="n">
        <v>2436.4</v>
      </c>
      <c r="E43" s="14" t="n">
        <f aca="false">SUM([1]січень!E42+[1]лютий!E42+[1]березень!E42+[1]квітень!E42+[1]травень!E42)</f>
        <v>19405.47</v>
      </c>
      <c r="F43" s="14" t="n">
        <f aca="false">SUM([1]січень!F42+[1]лютий!F42+[1]березень!F42+[1]квітень!F42+[1]травень!F42)</f>
        <v>89.12</v>
      </c>
      <c r="G43" s="14" t="n">
        <f aca="false">SUM([1]січень!G42+[1]лютий!G42+[1]березень!G42+[1]квітень!G42+[1]травень!G42)</f>
        <v>0</v>
      </c>
      <c r="H43" s="14" t="n">
        <f aca="false">SUM([1]січень!H42+[1]лютий!H42+[1]березень!H42+[1]квітень!H42+[1]травень!H42)</f>
        <v>679.61</v>
      </c>
      <c r="I43" s="14" t="n">
        <f aca="false">SUM([1]січень!I42+[1]лютий!I42+[1]березень!I42+[1]квітень!I42+[1]травень!I42)</f>
        <v>375.78</v>
      </c>
      <c r="J43" s="15" t="n">
        <f aca="false">K43/D43</f>
        <v>50.5056764078148</v>
      </c>
      <c r="K43" s="16" t="n">
        <f aca="false">L43+M43+E43</f>
        <v>123052.03</v>
      </c>
      <c r="L43" s="16" t="n">
        <f aca="false">F43*1163</f>
        <v>103646.56</v>
      </c>
      <c r="M43" s="16" t="n">
        <f aca="false">G43*9.5</f>
        <v>0</v>
      </c>
      <c r="N43" s="17"/>
      <c r="O43" s="18"/>
      <c r="P43" s="19"/>
    </row>
    <row r="44" customFormat="false" ht="13.8" hidden="false" customHeight="false" outlineLevel="0" collapsed="false">
      <c r="A44" s="11" t="n">
        <v>38</v>
      </c>
      <c r="B44" s="12" t="s">
        <v>54</v>
      </c>
      <c r="C44" s="13" t="n">
        <v>551</v>
      </c>
      <c r="D44" s="13" t="n">
        <v>2462.1</v>
      </c>
      <c r="E44" s="14" t="n">
        <f aca="false">SUM([1]січень!E43+[1]лютий!E43+[1]березень!E43+[1]квітень!E43+[1]травень!E43)</f>
        <v>23492.73</v>
      </c>
      <c r="F44" s="14" t="n">
        <f aca="false">SUM([1]січень!F43+[1]лютий!F43+[1]березень!F43+[1]квітень!F43+[1]травень!F43)</f>
        <v>85.38</v>
      </c>
      <c r="G44" s="14" t="n">
        <f aca="false">SUM([1]січень!G43+[1]лютий!G43+[1]березень!G43+[1]квітень!G43+[1]травень!G43)</f>
        <v>0</v>
      </c>
      <c r="H44" s="14" t="n">
        <f aca="false">SUM([1]січень!H43+[1]лютий!H43+[1]березень!H43+[1]квітень!H43+[1]травень!H43)</f>
        <v>699.23</v>
      </c>
      <c r="I44" s="14" t="n">
        <f aca="false">SUM([1]січень!I43+[1]лютий!I43+[1]березень!I43+[1]квітень!I43+[1]травень!I43)</f>
        <v>477.9</v>
      </c>
      <c r="J44" s="15" t="n">
        <f aca="false">K44/D44</f>
        <v>49.871926404289</v>
      </c>
      <c r="K44" s="16" t="n">
        <f aca="false">L44+M44+E44</f>
        <v>122789.67</v>
      </c>
      <c r="L44" s="16" t="n">
        <f aca="false">F44*1163</f>
        <v>99296.94</v>
      </c>
      <c r="M44" s="16" t="n">
        <f aca="false">G44*9.5</f>
        <v>0</v>
      </c>
      <c r="N44" s="17"/>
      <c r="O44" s="18"/>
      <c r="P44" s="19"/>
    </row>
    <row r="45" customFormat="false" ht="13.8" hidden="false" customHeight="false" outlineLevel="0" collapsed="false">
      <c r="A45" s="11" t="n">
        <v>39</v>
      </c>
      <c r="B45" s="12" t="s">
        <v>55</v>
      </c>
      <c r="C45" s="13" t="n">
        <v>320</v>
      </c>
      <c r="D45" s="13" t="n">
        <v>1642.5</v>
      </c>
      <c r="E45" s="14" t="n">
        <f aca="false">SUM([1]січень!E53+[1]лютий!E53+[1]березень!E53+[1]квітень!E53+[1]травень!E53)</f>
        <v>17836.28</v>
      </c>
      <c r="F45" s="14" t="n">
        <f aca="false">SUM([1]січень!F53+[1]лютий!F53+[1]березень!F53+[1]квітень!F53+[1]травень!F53)</f>
        <v>52.75</v>
      </c>
      <c r="G45" s="14" t="n">
        <f aca="false">SUM([1]січень!G53+[1]лютий!G53+[1]березень!G53+[1]квітень!G53+[1]травень!G53)</f>
        <v>0</v>
      </c>
      <c r="H45" s="14" t="n">
        <f aca="false">SUM([1]січень!H53+[1]лютий!H53+[1]березень!H53+[1]квітень!H53+[1]травень!H53)</f>
        <v>651.02</v>
      </c>
      <c r="I45" s="14" t="n">
        <f aca="false">SUM([1]січень!I53+[1]лютий!I53+[1]березень!I53+[1]квітень!I53+[1]травень!I53)</f>
        <v>0</v>
      </c>
      <c r="J45" s="15" t="n">
        <f aca="false">K45/D45</f>
        <v>48.2097595129376</v>
      </c>
      <c r="K45" s="16" t="n">
        <f aca="false">L45+M45+E45</f>
        <v>79184.53</v>
      </c>
      <c r="L45" s="16" t="n">
        <f aca="false">F45*1163</f>
        <v>61348.25</v>
      </c>
      <c r="M45" s="16" t="n">
        <f aca="false">G45*9.5</f>
        <v>0</v>
      </c>
      <c r="N45" s="17"/>
      <c r="O45" s="18"/>
      <c r="P45" s="19"/>
    </row>
    <row r="46" customFormat="false" ht="13.8" hidden="false" customHeight="false" outlineLevel="0" collapsed="false">
      <c r="A46" s="11" t="n">
        <v>40</v>
      </c>
      <c r="B46" s="12" t="s">
        <v>56</v>
      </c>
      <c r="C46" s="13" t="n">
        <v>359</v>
      </c>
      <c r="D46" s="13" t="n">
        <v>2319.2</v>
      </c>
      <c r="E46" s="14" t="n">
        <f aca="false">SUM([1]січень!E45+[1]лютий!E45+[1]березень!E45+[1]квітень!E45+[1]травень!E45)</f>
        <v>18221.85</v>
      </c>
      <c r="F46" s="14" t="n">
        <f aca="false">SUM([1]січень!F45+[1]лютий!F45+[1]березень!F45+[1]квітень!F45+[1]травень!F45)</f>
        <v>78.45</v>
      </c>
      <c r="G46" s="14" t="n">
        <f aca="false">SUM([1]січень!G45+[1]лютий!G45+[1]березень!G45+[1]квітень!G45+[1]травень!G45)</f>
        <v>0</v>
      </c>
      <c r="H46" s="14" t="n">
        <f aca="false">SUM([1]січень!H45+[1]лютий!H45+[1]березень!H45+[1]квітень!H45+[1]травень!H45)</f>
        <v>829.97</v>
      </c>
      <c r="I46" s="14" t="n">
        <f aca="false">SUM([1]січень!I45+[1]лютий!I45+[1]березень!I45+[1]квітень!I45+[1]травень!I45)</f>
        <v>794.2</v>
      </c>
      <c r="J46" s="15" t="n">
        <f aca="false">K46/D46</f>
        <v>47.1969644705071</v>
      </c>
      <c r="K46" s="16" t="n">
        <f aca="false">L46+M46+E46</f>
        <v>109459.2</v>
      </c>
      <c r="L46" s="16" t="n">
        <f aca="false">F46*1163</f>
        <v>91237.35</v>
      </c>
      <c r="M46" s="16" t="n">
        <f aca="false">G46*9.5</f>
        <v>0</v>
      </c>
      <c r="N46" s="17"/>
      <c r="O46" s="18"/>
      <c r="P46" s="19"/>
    </row>
    <row r="47" customFormat="false" ht="13.8" hidden="false" customHeight="false" outlineLevel="0" collapsed="false">
      <c r="A47" s="11" t="n">
        <v>41</v>
      </c>
      <c r="B47" s="12" t="s">
        <v>57</v>
      </c>
      <c r="C47" s="13" t="n">
        <v>450</v>
      </c>
      <c r="D47" s="13" t="n">
        <v>2462.18</v>
      </c>
      <c r="E47" s="14" t="n">
        <f aca="false">SUM([1]січень!E50+[1]лютий!E50+[1]березень!E50+[1]квітень!E50+[1]травень!E50)</f>
        <v>27042.77</v>
      </c>
      <c r="F47" s="14" t="n">
        <f aca="false">SUM([1]січень!F50+[1]лютий!F50+[1]березень!F50+[1]квітень!F50+[1]травень!F50)</f>
        <v>76.13</v>
      </c>
      <c r="G47" s="14" t="n">
        <f aca="false">SUM([1]січень!G50+[1]лютий!G50+[1]березень!G50+[1]квітень!G50+[1]травень!G50)</f>
        <v>0</v>
      </c>
      <c r="H47" s="14" t="n">
        <f aca="false">SUM([1]січень!H50+[1]лютий!H50+[1]березень!H50+[1]квітень!H50+[1]травень!H50)</f>
        <v>537.43</v>
      </c>
      <c r="I47" s="14" t="n">
        <f aca="false">SUM([1]січень!I50+[1]лютий!I50+[1]березень!I50+[1]квітень!I50+[1]травень!I50)</f>
        <v>383.74</v>
      </c>
      <c r="J47" s="15" t="n">
        <f aca="false">K47/D47</f>
        <v>46.9429367471103</v>
      </c>
      <c r="K47" s="16" t="n">
        <f aca="false">L47+M47+E47</f>
        <v>115581.96</v>
      </c>
      <c r="L47" s="16" t="n">
        <f aca="false">F47*1163</f>
        <v>88539.19</v>
      </c>
      <c r="M47" s="16" t="n">
        <f aca="false">G47*9.5</f>
        <v>0</v>
      </c>
      <c r="N47" s="17"/>
      <c r="O47" s="18"/>
      <c r="P47" s="19"/>
    </row>
    <row r="48" customFormat="false" ht="13.8" hidden="false" customHeight="false" outlineLevel="0" collapsed="false">
      <c r="A48" s="11" t="n">
        <v>42</v>
      </c>
      <c r="B48" s="12" t="s">
        <v>58</v>
      </c>
      <c r="C48" s="13" t="n">
        <v>307</v>
      </c>
      <c r="D48" s="13" t="n">
        <v>2129.7</v>
      </c>
      <c r="E48" s="14" t="n">
        <f aca="false">SUM([1]січень!E47+[1]лютий!E47+[1]березень!E47+[1]квітень!E47+[1]травень!E47)</f>
        <v>16078.74</v>
      </c>
      <c r="F48" s="14" t="n">
        <f aca="false">SUM([1]січень!F47+[1]лютий!F47+[1]березень!F47+[1]квітень!F47+[1]травень!F47)</f>
        <v>70.07</v>
      </c>
      <c r="G48" s="14" t="n">
        <f aca="false">SUM([1]січень!G47+[1]лютий!G47+[1]березень!G47+[1]квітень!G47+[1]травень!G47)</f>
        <v>0</v>
      </c>
      <c r="H48" s="14" t="n">
        <f aca="false">SUM([1]січень!H47+[1]лютий!H47+[1]березень!H47+[1]квітень!H47+[1]травень!H47)</f>
        <v>615.29</v>
      </c>
      <c r="I48" s="14" t="n">
        <f aca="false">SUM([1]січень!I47+[1]лютий!I47+[1]березень!I47+[1]квітень!I47+[1]травень!I47)</f>
        <v>238.7</v>
      </c>
      <c r="J48" s="15" t="n">
        <f aca="false">K48/D48</f>
        <v>45.8140348405879</v>
      </c>
      <c r="K48" s="16" t="n">
        <f aca="false">L48+M48+E48</f>
        <v>97570.15</v>
      </c>
      <c r="L48" s="16" t="n">
        <f aca="false">F48*1163</f>
        <v>81491.41</v>
      </c>
      <c r="M48" s="16" t="n">
        <f aca="false">G48*9.5</f>
        <v>0</v>
      </c>
      <c r="N48" s="17"/>
      <c r="O48" s="18"/>
      <c r="P48" s="19"/>
    </row>
    <row r="49" customFormat="false" ht="13.8" hidden="false" customHeight="false" outlineLevel="0" collapsed="false">
      <c r="A49" s="11" t="n">
        <v>43</v>
      </c>
      <c r="B49" s="12" t="s">
        <v>59</v>
      </c>
      <c r="C49" s="13" t="n">
        <v>185</v>
      </c>
      <c r="D49" s="13" t="n">
        <v>1099.3</v>
      </c>
      <c r="E49" s="14" t="n">
        <f aca="false">SUM([1]січень!E46+[1]лютий!E46+[1]березень!E46+[1]квітень!E46+[1]травень!E46)</f>
        <v>8965.63</v>
      </c>
      <c r="F49" s="14" t="n">
        <f aca="false">SUM([1]січень!F46+[1]лютий!F46+[1]березень!F46+[1]квітень!F46+[1]травень!F46)</f>
        <v>35.44</v>
      </c>
      <c r="G49" s="14" t="n">
        <f aca="false">SUM([1]січень!G46+[1]лютий!G46+[1]березень!G46+[1]квітень!G46+[1]травень!G46)</f>
        <v>0</v>
      </c>
      <c r="H49" s="14" t="n">
        <f aca="false">SUM([1]січень!H46+[1]лютий!H46+[1]березень!H46+[1]квітень!H46+[1]травень!H46)</f>
        <v>240.56</v>
      </c>
      <c r="I49" s="14" t="n">
        <f aca="false">SUM([1]січень!I46+[1]лютий!I46+[1]березень!I46+[1]квітень!I46+[1]травень!I46)</f>
        <v>0</v>
      </c>
      <c r="J49" s="15" t="n">
        <f aca="false">K49/D49</f>
        <v>45.649367779496</v>
      </c>
      <c r="K49" s="16" t="n">
        <f aca="false">L49+M49+E49</f>
        <v>50182.35</v>
      </c>
      <c r="L49" s="16" t="n">
        <f aca="false">F49*1163</f>
        <v>41216.72</v>
      </c>
      <c r="M49" s="16" t="n">
        <f aca="false">G49*9.5</f>
        <v>0</v>
      </c>
      <c r="N49" s="17"/>
      <c r="O49" s="18"/>
      <c r="P49" s="19"/>
    </row>
    <row r="50" customFormat="false" ht="13.8" hidden="false" customHeight="false" outlineLevel="0" collapsed="false">
      <c r="A50" s="11" t="n">
        <v>44</v>
      </c>
      <c r="B50" s="12" t="s">
        <v>60</v>
      </c>
      <c r="C50" s="13" t="n">
        <v>228</v>
      </c>
      <c r="D50" s="13" t="n">
        <v>1413.6</v>
      </c>
      <c r="E50" s="14" t="n">
        <f aca="false">SUM([1]січень!E48+[1]лютий!E48+[1]березень!E48+[1]квітень!E48+[1]травень!E48)</f>
        <v>15000.67</v>
      </c>
      <c r="F50" s="14" t="n">
        <f aca="false">SUM([1]січень!F48+[1]лютий!F48+[1]березень!F48+[1]квітень!F48+[1]травень!F48)</f>
        <v>41.98</v>
      </c>
      <c r="G50" s="14" t="n">
        <f aca="false">SUM([1]січень!G48+[1]лютий!G48+[1]березень!G48+[1]квітень!G48+[1]травень!G48)</f>
        <v>0</v>
      </c>
      <c r="H50" s="14" t="n">
        <f aca="false">SUM([1]січень!H48+[1]лютий!H48+[1]березень!H48+[1]квітень!H48+[1]травень!H48)</f>
        <v>348.15</v>
      </c>
      <c r="I50" s="14" t="n">
        <f aca="false">SUM([1]січень!I48+[1]лютий!I48+[1]березень!I48+[1]квітень!I48+[1]травень!I48)</f>
        <v>0</v>
      </c>
      <c r="J50" s="15" t="n">
        <f aca="false">K50/D50</f>
        <v>45.1495543293718</v>
      </c>
      <c r="K50" s="16" t="n">
        <f aca="false">L50+M50+E50</f>
        <v>63823.41</v>
      </c>
      <c r="L50" s="16" t="n">
        <f aca="false">F50*1163</f>
        <v>48822.74</v>
      </c>
      <c r="M50" s="16" t="n">
        <f aca="false">G50*9.5</f>
        <v>0</v>
      </c>
      <c r="N50" s="17"/>
      <c r="O50" s="18"/>
      <c r="P50" s="19"/>
    </row>
    <row r="51" customFormat="false" ht="13.8" hidden="false" customHeight="false" outlineLevel="0" collapsed="false">
      <c r="A51" s="11" t="n">
        <v>45</v>
      </c>
      <c r="B51" s="12" t="s">
        <v>61</v>
      </c>
      <c r="C51" s="13" t="n">
        <v>207</v>
      </c>
      <c r="D51" s="13" t="n">
        <v>896.8</v>
      </c>
      <c r="E51" s="14" t="n">
        <f aca="false">SUM([1]січень!E49+[1]лютий!E49+[1]березень!E49+[1]квітень!E49+[1]травень!E49)</f>
        <v>39961.25</v>
      </c>
      <c r="F51" s="14" t="n">
        <f aca="false">SUM([1]січень!F49+[1]лютий!F49+[1]березень!F49+[1]квітень!F49+[1]травень!F49)</f>
        <v>0</v>
      </c>
      <c r="G51" s="14" t="n">
        <f aca="false">SUM([1]січень!G49+[1]лютий!G49+[1]березень!G49+[1]квітень!G49+[1]травень!G49)</f>
        <v>0</v>
      </c>
      <c r="H51" s="14" t="n">
        <f aca="false">SUM([1]січень!H49+[1]лютий!H49+[1]березень!H49+[1]квітень!H49+[1]травень!H49)</f>
        <v>569.26</v>
      </c>
      <c r="I51" s="14" t="n">
        <f aca="false">SUM([1]січень!I49+[1]лютий!I49+[1]березень!I49+[1]квітень!I49+[1]травень!I49)</f>
        <v>9.84</v>
      </c>
      <c r="J51" s="15" t="n">
        <f aca="false">K51/D51</f>
        <v>44.5598238180196</v>
      </c>
      <c r="K51" s="16" t="n">
        <f aca="false">L51+M51+E51</f>
        <v>39961.25</v>
      </c>
      <c r="L51" s="16" t="n">
        <f aca="false">F51*1163</f>
        <v>0</v>
      </c>
      <c r="M51" s="16" t="n">
        <f aca="false">G51*9.5</f>
        <v>0</v>
      </c>
      <c r="N51" s="17"/>
      <c r="O51" s="18"/>
      <c r="P51" s="19"/>
    </row>
    <row r="52" customFormat="false" ht="13.8" hidden="false" customHeight="false" outlineLevel="0" collapsed="false">
      <c r="A52" s="11" t="n">
        <v>46</v>
      </c>
      <c r="B52" s="12" t="s">
        <v>62</v>
      </c>
      <c r="C52" s="13" t="n">
        <v>464</v>
      </c>
      <c r="D52" s="13" t="n">
        <v>2437.4</v>
      </c>
      <c r="E52" s="14" t="n">
        <f aca="false">SUM([1]січень!E54+[1]лютий!E54+[1]березень!E54+[1]квітень!E54+[1]травень!E54)</f>
        <v>19081.81</v>
      </c>
      <c r="F52" s="14" t="n">
        <f aca="false">SUM([1]січень!F54+[1]лютий!F54+[1]березень!F54+[1]квітень!F54+[1]травень!F54)</f>
        <v>71.32</v>
      </c>
      <c r="G52" s="14" t="n">
        <f aca="false">SUM([1]січень!G54+[1]лютий!G54+[1]березень!G54+[1]квітень!G54+[1]травень!G54)</f>
        <v>0</v>
      </c>
      <c r="H52" s="14" t="n">
        <f aca="false">SUM([1]січень!H54+[1]лютий!H54+[1]березень!H54+[1]квітень!H54+[1]травень!H54)</f>
        <v>845.41</v>
      </c>
      <c r="I52" s="14" t="n">
        <f aca="false">SUM([1]січень!I54+[1]лютий!I54+[1]березень!I54+[1]квітень!I54+[1]травень!I54)</f>
        <v>482</v>
      </c>
      <c r="J52" s="15" t="n">
        <f aca="false">K52/D52</f>
        <v>41.8589357512103</v>
      </c>
      <c r="K52" s="16" t="n">
        <f aca="false">L52+M52+E52</f>
        <v>102026.97</v>
      </c>
      <c r="L52" s="16" t="n">
        <f aca="false">F52*1163</f>
        <v>82945.16</v>
      </c>
      <c r="M52" s="16" t="n">
        <f aca="false">G52*9.5</f>
        <v>0</v>
      </c>
      <c r="N52" s="17"/>
      <c r="O52" s="18"/>
      <c r="P52" s="19"/>
    </row>
    <row r="53" customFormat="false" ht="13.8" hidden="false" customHeight="false" outlineLevel="0" collapsed="false">
      <c r="A53" s="11" t="n">
        <v>47</v>
      </c>
      <c r="B53" s="12" t="s">
        <v>63</v>
      </c>
      <c r="C53" s="13" t="n">
        <v>220</v>
      </c>
      <c r="D53" s="13" t="n">
        <v>1330</v>
      </c>
      <c r="E53" s="14" t="n">
        <f aca="false">SUM([1]січень!E51+[1]лютий!E51+[1]березень!E51+[1]квітень!E51+[1]травень!E51)</f>
        <v>14719.57</v>
      </c>
      <c r="F53" s="14" t="n">
        <f aca="false">SUM([1]січень!F51+[1]лютий!F51+[1]березень!F51+[1]квітень!F51+[1]травень!F51)</f>
        <v>35.12</v>
      </c>
      <c r="G53" s="14" t="n">
        <f aca="false">SUM([1]січень!G51+[1]лютий!G51+[1]березень!G51+[1]квітень!G51+[1]травень!G51)</f>
        <v>0</v>
      </c>
      <c r="H53" s="14" t="n">
        <f aca="false">SUM([1]січень!H51+[1]лютий!H51+[1]березень!H51+[1]квітень!H51+[1]травень!H51)</f>
        <v>520.6</v>
      </c>
      <c r="I53" s="14" t="n">
        <f aca="false">SUM([1]січень!I51+[1]лютий!I51+[1]березень!I51+[1]квітень!I51+[1]травень!I51)</f>
        <v>0</v>
      </c>
      <c r="J53" s="15" t="n">
        <f aca="false">K53/D53</f>
        <v>41.7775413533835</v>
      </c>
      <c r="K53" s="16" t="n">
        <f aca="false">L53+M53+E53</f>
        <v>55564.13</v>
      </c>
      <c r="L53" s="16" t="n">
        <f aca="false">F53*1163</f>
        <v>40844.56</v>
      </c>
      <c r="M53" s="16" t="n">
        <f aca="false">G53*9.5</f>
        <v>0</v>
      </c>
      <c r="N53" s="17"/>
      <c r="O53" s="18"/>
      <c r="P53" s="19"/>
    </row>
    <row r="54" customFormat="false" ht="13.8" hidden="false" customHeight="false" outlineLevel="0" collapsed="false">
      <c r="A54" s="11" t="n">
        <v>48</v>
      </c>
      <c r="B54" s="12" t="s">
        <v>64</v>
      </c>
      <c r="C54" s="13" t="n">
        <v>350</v>
      </c>
      <c r="D54" s="13" t="n">
        <v>2831.4</v>
      </c>
      <c r="E54" s="14" t="n">
        <f aca="false">SUM([1]січень!E52+[1]лютий!E52+[1]березень!E52+[1]квітень!E52+[1]травень!E52)</f>
        <v>29893.16</v>
      </c>
      <c r="F54" s="14" t="n">
        <f aca="false">SUM([1]січень!F52+[1]лютий!F52+[1]березень!F52+[1]квітень!F52+[1]травень!F52)</f>
        <v>75.13</v>
      </c>
      <c r="G54" s="14" t="n">
        <f aca="false">SUM([1]січень!G52+[1]лютий!G52+[1]березень!G52+[1]квітень!G52+[1]травень!G52)</f>
        <v>0</v>
      </c>
      <c r="H54" s="14" t="n">
        <f aca="false">SUM([1]січень!H52+[1]лютий!H52+[1]березень!H52+[1]квітень!H52+[1]травень!H52)</f>
        <v>482.4</v>
      </c>
      <c r="I54" s="14" t="n">
        <f aca="false">SUM([1]січень!I52+[1]лютий!I52+[1]березень!I52+[1]квітень!I52+[1]травень!I52)</f>
        <v>305</v>
      </c>
      <c r="J54" s="15" t="n">
        <f aca="false">K54/D54</f>
        <v>41.4174436674437</v>
      </c>
      <c r="K54" s="16" t="n">
        <f aca="false">L54+M54+E54</f>
        <v>117269.35</v>
      </c>
      <c r="L54" s="16" t="n">
        <f aca="false">F54*1163</f>
        <v>87376.19</v>
      </c>
      <c r="M54" s="16" t="n">
        <f aca="false">G54*9.5</f>
        <v>0</v>
      </c>
      <c r="N54" s="17"/>
      <c r="O54" s="18"/>
      <c r="P54" s="19"/>
    </row>
    <row r="55" customFormat="false" ht="13.8" hidden="false" customHeight="false" outlineLevel="0" collapsed="false">
      <c r="A55" s="11" t="n">
        <v>49</v>
      </c>
      <c r="B55" s="12" t="s">
        <v>65</v>
      </c>
      <c r="C55" s="13" t="n">
        <v>117</v>
      </c>
      <c r="D55" s="13" t="n">
        <v>966</v>
      </c>
      <c r="E55" s="14" t="n">
        <f aca="false">SUM([1]січень!E55+[1]лютий!E55+[1]березень!E55+[1]квітень!E55+[1]травень!E55)</f>
        <v>9338.77</v>
      </c>
      <c r="F55" s="14" t="n">
        <f aca="false">SUM([1]січень!F55+[1]лютий!F55+[1]березень!F55+[1]квітень!F55+[1]травень!F55)</f>
        <v>0</v>
      </c>
      <c r="G55" s="14" t="n">
        <f aca="false">SUM([1]січень!G55+[1]лютий!G55+[1]березень!G55+[1]квітень!G55+[1]травень!G55)</f>
        <v>0</v>
      </c>
      <c r="H55" s="14" t="n">
        <f aca="false">SUM([1]січень!H55+[1]лютий!H55+[1]березень!H55+[1]квітень!H55+[1]травень!H55)</f>
        <v>0</v>
      </c>
      <c r="I55" s="14" t="n">
        <f aca="false">SUM([1]січень!I55+[1]лютий!I55+[1]березень!I55+[1]квітень!I55+[1]травень!I55)</f>
        <v>0</v>
      </c>
      <c r="J55" s="15" t="n">
        <f aca="false">K55/D55</f>
        <v>9.66746376811594</v>
      </c>
      <c r="K55" s="16" t="n">
        <f aca="false">L55+M55+E55</f>
        <v>9338.77</v>
      </c>
      <c r="L55" s="16" t="n">
        <f aca="false">F55*1163</f>
        <v>0</v>
      </c>
      <c r="M55" s="16" t="n">
        <f aca="false">G55*9.5</f>
        <v>0</v>
      </c>
      <c r="N55" s="17"/>
      <c r="O55" s="18"/>
      <c r="P55" s="19"/>
    </row>
    <row r="56" customFormat="false" ht="13.8" hidden="false" customHeight="false" outlineLevel="0" collapsed="false">
      <c r="A56" s="22"/>
      <c r="B56" s="23" t="s">
        <v>66</v>
      </c>
      <c r="C56" s="24" t="n">
        <f aca="false">SUM(C7:C55)</f>
        <v>13220</v>
      </c>
      <c r="D56" s="24" t="n">
        <f aca="false">SUM(D7:D55)</f>
        <v>82573.62</v>
      </c>
      <c r="E56" s="24" t="n">
        <f aca="false">SUM(E7:E55)</f>
        <v>858652.21</v>
      </c>
      <c r="F56" s="24" t="n">
        <f aca="false">SUM(F7:F55)</f>
        <v>3537.89</v>
      </c>
      <c r="G56" s="24" t="n">
        <f aca="false">SUM(G7:G55)</f>
        <v>21496.06</v>
      </c>
      <c r="H56" s="24" t="n">
        <f aca="false">SUM(H7:H55)</f>
        <v>24121.79</v>
      </c>
      <c r="I56" s="25" t="n">
        <f aca="false">SUM(I7:I55)</f>
        <v>7785.97</v>
      </c>
      <c r="J56" s="26"/>
      <c r="K56" s="27"/>
      <c r="L56" s="27"/>
      <c r="M56" s="27"/>
      <c r="N56" s="17"/>
      <c r="O56" s="18"/>
      <c r="P56" s="19"/>
    </row>
    <row r="57" customFormat="false" ht="13.8" hidden="false" customHeight="false" outlineLevel="0" collapsed="false">
      <c r="A57" s="28"/>
      <c r="B57" s="23" t="s">
        <v>67</v>
      </c>
      <c r="C57" s="24"/>
      <c r="D57" s="24"/>
      <c r="E57" s="24"/>
      <c r="F57" s="24"/>
      <c r="G57" s="24"/>
      <c r="H57" s="24"/>
      <c r="I57" s="25"/>
      <c r="J57" s="15" t="n">
        <f aca="false">SUM(J7:J55)/49</f>
        <v>65.9247697303004</v>
      </c>
      <c r="K57" s="27"/>
      <c r="L57" s="27"/>
      <c r="M57" s="27"/>
      <c r="N57" s="17"/>
      <c r="O57" s="18"/>
      <c r="P57" s="19"/>
    </row>
    <row r="58" customFormat="false" ht="13.8" hidden="false" customHeight="false" outlineLevel="0" collapsed="false">
      <c r="I58" s="29"/>
      <c r="N58" s="17"/>
      <c r="O58" s="18"/>
      <c r="P58" s="19"/>
    </row>
    <row r="59" customFormat="false" ht="13.8" hidden="false" customHeight="false" outlineLevel="0" collapsed="false">
      <c r="I59" s="29"/>
      <c r="N59" s="17"/>
      <c r="O59" s="18"/>
      <c r="P59" s="19"/>
    </row>
    <row r="60" customFormat="false" ht="13.8" hidden="false" customHeight="true" outlineLevel="0" collapsed="false">
      <c r="A60" s="5" t="s">
        <v>1</v>
      </c>
      <c r="B60" s="6" t="s">
        <v>2</v>
      </c>
      <c r="C60" s="6" t="s">
        <v>3</v>
      </c>
      <c r="D60" s="6" t="s">
        <v>4</v>
      </c>
      <c r="E60" s="6" t="s">
        <v>5</v>
      </c>
      <c r="F60" s="6"/>
      <c r="G60" s="6"/>
      <c r="H60" s="6"/>
      <c r="I60" s="6"/>
      <c r="J60" s="6" t="s">
        <v>6</v>
      </c>
      <c r="K60" s="6" t="s">
        <v>7</v>
      </c>
      <c r="L60" s="6"/>
      <c r="M60" s="6"/>
      <c r="N60" s="17"/>
      <c r="O60" s="18"/>
      <c r="P60" s="19"/>
    </row>
    <row r="61" customFormat="false" ht="47.75" hidden="false" customHeight="true" outlineLevel="0" collapsed="false">
      <c r="A61" s="5"/>
      <c r="B61" s="6"/>
      <c r="C61" s="6"/>
      <c r="D61" s="6"/>
      <c r="E61" s="6" t="s">
        <v>8</v>
      </c>
      <c r="F61" s="6" t="s">
        <v>9</v>
      </c>
      <c r="G61" s="6" t="s">
        <v>10</v>
      </c>
      <c r="H61" s="6" t="s">
        <v>11</v>
      </c>
      <c r="I61" s="30" t="s">
        <v>12</v>
      </c>
      <c r="J61" s="6"/>
      <c r="K61" s="6" t="s">
        <v>13</v>
      </c>
      <c r="L61" s="6" t="s">
        <v>14</v>
      </c>
      <c r="M61" s="6" t="s">
        <v>15</v>
      </c>
      <c r="N61" s="17"/>
      <c r="O61" s="18"/>
      <c r="P61" s="19"/>
    </row>
    <row r="62" customFormat="false" ht="13.8" hidden="false" customHeight="true" outlineLevel="0" collapsed="false">
      <c r="A62" s="9" t="s">
        <v>68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7"/>
      <c r="O62" s="18"/>
      <c r="P62" s="19"/>
    </row>
    <row r="63" customFormat="false" ht="13.8" hidden="false" customHeight="false" outlineLevel="0" collapsed="false">
      <c r="A63" s="11" t="n">
        <v>1</v>
      </c>
      <c r="B63" s="31" t="s">
        <v>69</v>
      </c>
      <c r="C63" s="32" t="n">
        <v>334</v>
      </c>
      <c r="D63" s="32" t="n">
        <v>495</v>
      </c>
      <c r="E63" s="14" t="n">
        <f aca="false">SUM([1]січень!E63+[1]лютий!E63+[1]березень!E63+[1]квітень!E63+[1]травень!E63)</f>
        <v>32184.33</v>
      </c>
      <c r="F63" s="14" t="n">
        <f aca="false">SUM([1]січень!F63+[1]лютий!F63+[1]березень!F63+[1]квітень!F63+[1]травень!F63)</f>
        <v>0</v>
      </c>
      <c r="G63" s="14" t="n">
        <f aca="false">SUM([1]січень!G63+[1]лютий!G63+[1]березень!G63+[1]квітень!G63+[1]травень!G63)</f>
        <v>12626.55</v>
      </c>
      <c r="H63" s="14" t="n">
        <f aca="false">SUM([1]січень!H63+[1]лютий!H63+[1]березень!H63+[1]квітень!H63+[1]травень!H63)</f>
        <v>954.8</v>
      </c>
      <c r="I63" s="14" t="n">
        <f aca="false">SUM([1]січень!I63+[1]лютий!I63+[1]березень!I63+[1]квітень!I63+[1]травень!I63)</f>
        <v>0</v>
      </c>
      <c r="J63" s="15" t="n">
        <f aca="false">K63/D63</f>
        <v>307.346575757576</v>
      </c>
      <c r="K63" s="16" t="n">
        <f aca="false">L63+M63+E63</f>
        <v>152136.555</v>
      </c>
      <c r="L63" s="16" t="n">
        <f aca="false">F63*1163</f>
        <v>0</v>
      </c>
      <c r="M63" s="16" t="n">
        <f aca="false">G63*9.5</f>
        <v>119952.225</v>
      </c>
      <c r="N63" s="17"/>
      <c r="O63" s="18"/>
      <c r="P63" s="19"/>
    </row>
    <row r="64" customFormat="false" ht="24.85" hidden="false" customHeight="false" outlineLevel="0" collapsed="false">
      <c r="A64" s="11" t="n">
        <v>2</v>
      </c>
      <c r="B64" s="31" t="s">
        <v>70</v>
      </c>
      <c r="C64" s="32" t="n">
        <v>110</v>
      </c>
      <c r="D64" s="32" t="n">
        <v>526.3</v>
      </c>
      <c r="E64" s="14" t="n">
        <f aca="false">SUM([1]січень!E64+[1]лютий!E64+[1]березень!E64+[1]квітень!E64+[1]травень!E64)</f>
        <v>8939.88</v>
      </c>
      <c r="F64" s="14" t="n">
        <f aca="false">SUM([1]січень!F64+[1]лютий!F64+[1]березень!F64+[1]квітень!F64+[1]травень!F64)</f>
        <v>34.51</v>
      </c>
      <c r="G64" s="14" t="n">
        <f aca="false">SUM([1]січень!G64+[1]лютий!G64+[1]березень!G64+[1]квітень!G64+[1]травень!G64)</f>
        <v>0</v>
      </c>
      <c r="H64" s="14" t="n">
        <f aca="false">SUM([1]січень!H64+[1]лютий!H64+[1]березень!H64+[1]квітень!H64+[1]травень!H64)</f>
        <v>131.82</v>
      </c>
      <c r="I64" s="14" t="n">
        <f aca="false">SUM([1]січень!I64+[1]лютий!I64+[1]березень!I64+[1]квітень!I64+[1]травень!I64)</f>
        <v>0</v>
      </c>
      <c r="J64" s="15" t="n">
        <f aca="false">K64/D64</f>
        <v>93.2453163594908</v>
      </c>
      <c r="K64" s="16" t="n">
        <f aca="false">L64+M64+E64</f>
        <v>49075.01</v>
      </c>
      <c r="L64" s="16" t="n">
        <f aca="false">F64*1163</f>
        <v>40135.13</v>
      </c>
      <c r="M64" s="16" t="n">
        <f aca="false">G64*9.5</f>
        <v>0</v>
      </c>
      <c r="N64" s="17"/>
      <c r="O64" s="18"/>
      <c r="P64" s="19"/>
    </row>
    <row r="65" customFormat="false" ht="13.8" hidden="false" customHeight="false" outlineLevel="0" collapsed="false">
      <c r="A65" s="11" t="n">
        <v>3</v>
      </c>
      <c r="B65" s="31" t="s">
        <v>71</v>
      </c>
      <c r="C65" s="32" t="n">
        <v>601</v>
      </c>
      <c r="D65" s="32" t="n">
        <v>1812.7</v>
      </c>
      <c r="E65" s="14" t="n">
        <f aca="false">SUM([1]січень!E65+[1]лютий!E65+[1]березень!E65+[1]квітень!E65+[1]травень!E65)</f>
        <v>2102.11</v>
      </c>
      <c r="F65" s="14" t="n">
        <f aca="false">SUM([1]січень!F65+[1]лютий!F65+[1]березень!F65+[1]квітень!F65+[1]травень!F65)</f>
        <v>132.11</v>
      </c>
      <c r="G65" s="14" t="n">
        <f aca="false">SUM([1]січень!G65+[1]лютий!G65+[1]березень!G65+[1]квітень!G65+[1]травень!G65)</f>
        <v>0</v>
      </c>
      <c r="H65" s="14" t="n">
        <f aca="false">SUM([1]січень!H65+[1]лютий!H65+[1]березень!H65+[1]квітень!H65+[1]травень!H65)</f>
        <v>27.69</v>
      </c>
      <c r="I65" s="14" t="n">
        <f aca="false">SUM([1]січень!I65+[1]лютий!I65+[1]березень!I65+[1]квітень!I65+[1]травень!I65)</f>
        <v>0</v>
      </c>
      <c r="J65" s="15" t="n">
        <f aca="false">K65/D65</f>
        <v>85.9193688972251</v>
      </c>
      <c r="K65" s="16" t="n">
        <f aca="false">L65+M65+E65</f>
        <v>155746.04</v>
      </c>
      <c r="L65" s="16" t="n">
        <f aca="false">F65*1163</f>
        <v>153643.93</v>
      </c>
      <c r="M65" s="16" t="n">
        <f aca="false">G65*9.5</f>
        <v>0</v>
      </c>
      <c r="N65" s="17"/>
      <c r="O65" s="18"/>
      <c r="P65" s="19"/>
    </row>
    <row r="66" customFormat="false" ht="13.8" hidden="false" customHeight="false" outlineLevel="0" collapsed="false">
      <c r="A66" s="11" t="n">
        <v>4</v>
      </c>
      <c r="B66" s="31" t="s">
        <v>72</v>
      </c>
      <c r="C66" s="32" t="n">
        <v>999</v>
      </c>
      <c r="D66" s="32" t="n">
        <v>4097.4</v>
      </c>
      <c r="E66" s="14" t="n">
        <f aca="false">SUM([1]січень!E66+[1]лютий!E66+[1]березень!E66+[1]квітень!E66+[1]травень!E66)</f>
        <v>9627.8</v>
      </c>
      <c r="F66" s="14" t="n">
        <f aca="false">SUM([1]січень!F66+[1]лютий!F66+[1]березень!F66+[1]квітень!F66+[1]травень!F66)</f>
        <v>277.63</v>
      </c>
      <c r="G66" s="14" t="n">
        <f aca="false">SUM([1]січень!G66+[1]лютий!G66+[1]березень!G66+[1]квітень!G66+[1]травень!G66)</f>
        <v>0</v>
      </c>
      <c r="H66" s="14" t="n">
        <f aca="false">SUM([1]січень!H66+[1]лютий!H66+[1]березень!H66+[1]квітень!H66+[1]травень!H66)</f>
        <v>469</v>
      </c>
      <c r="I66" s="14" t="n">
        <f aca="false">SUM([1]січень!I66+[1]лютий!I66+[1]березень!I66+[1]квітень!I66+[1]травень!I66)</f>
        <v>0</v>
      </c>
      <c r="J66" s="15" t="n">
        <f aca="false">K66/D66</f>
        <v>81.1518255479084</v>
      </c>
      <c r="K66" s="16" t="n">
        <f aca="false">L66+M66+E66</f>
        <v>332511.49</v>
      </c>
      <c r="L66" s="16" t="n">
        <f aca="false">F66*1163</f>
        <v>322883.69</v>
      </c>
      <c r="M66" s="16" t="n">
        <f aca="false">G66*9.5</f>
        <v>0</v>
      </c>
      <c r="N66" s="17"/>
      <c r="O66" s="18"/>
      <c r="P66" s="19"/>
    </row>
    <row r="67" customFormat="false" ht="13.8" hidden="false" customHeight="false" outlineLevel="0" collapsed="false">
      <c r="A67" s="11" t="n">
        <v>5</v>
      </c>
      <c r="B67" s="31" t="s">
        <v>73</v>
      </c>
      <c r="C67" s="32" t="n">
        <v>687</v>
      </c>
      <c r="D67" s="13" t="n">
        <v>2717.99</v>
      </c>
      <c r="E67" s="14" t="n">
        <f aca="false">SUM([1]січень!E67+[1]лютий!E67+[1]березень!E67+[1]квітень!E67+[1]травень!E67)</f>
        <v>3853.78</v>
      </c>
      <c r="F67" s="14" t="n">
        <f aca="false">SUM([1]січень!F67+[1]лютий!F67+[1]березень!F67+[1]квітень!F67+[1]травень!F67)</f>
        <v>161.8</v>
      </c>
      <c r="G67" s="14" t="n">
        <f aca="false">SUM([1]січень!G67+[1]лютий!G67+[1]березень!G67+[1]квітень!G67+[1]травень!G67)</f>
        <v>0</v>
      </c>
      <c r="H67" s="14" t="n">
        <f aca="false">SUM([1]січень!H67+[1]лютий!H67+[1]березень!H67+[1]квітень!H67+[1]травень!H67)</f>
        <v>181</v>
      </c>
      <c r="I67" s="14" t="n">
        <f aca="false">SUM([1]січень!I67+[1]лютий!I67+[1]березень!I67+[1]квітень!I67+[1]травень!I67)</f>
        <v>0</v>
      </c>
      <c r="J67" s="15" t="n">
        <f aca="false">K67/D67</f>
        <v>70.6504365358224</v>
      </c>
      <c r="K67" s="16" t="n">
        <f aca="false">L67+M67+E67</f>
        <v>192027.18</v>
      </c>
      <c r="L67" s="16" t="n">
        <f aca="false">F67*1163</f>
        <v>188173.4</v>
      </c>
      <c r="M67" s="16" t="n">
        <f aca="false">G67*9.5</f>
        <v>0</v>
      </c>
      <c r="N67" s="17"/>
      <c r="O67" s="18"/>
      <c r="P67" s="19"/>
    </row>
    <row r="68" customFormat="false" ht="13.8" hidden="false" customHeight="false" outlineLevel="0" collapsed="false">
      <c r="A68" s="11" t="n">
        <v>6</v>
      </c>
      <c r="B68" s="31" t="s">
        <v>74</v>
      </c>
      <c r="C68" s="32" t="n">
        <v>788</v>
      </c>
      <c r="D68" s="32" t="n">
        <v>6353.7</v>
      </c>
      <c r="E68" s="14" t="n">
        <f aca="false">SUM([1]січень!E69+[1]лютий!E69+[1]березень!E69+[1]квітень!E69+[1]травень!E69)</f>
        <v>40130.42</v>
      </c>
      <c r="F68" s="14" t="n">
        <f aca="false">SUM([1]січень!F69+[1]лютий!F69+[1]березень!F69+[1]квітень!F69+[1]травень!F69)</f>
        <v>331.99</v>
      </c>
      <c r="G68" s="14" t="n">
        <f aca="false">SUM([1]січень!G69+[1]лютий!G69+[1]березень!G69+[1]квітень!G69+[1]травень!G69)</f>
        <v>0</v>
      </c>
      <c r="H68" s="14" t="n">
        <f aca="false">SUM([1]січень!H69+[1]лютий!H69+[1]березень!H69+[1]квітень!H69+[1]травень!H69)</f>
        <v>1145.02</v>
      </c>
      <c r="I68" s="14" t="n">
        <f aca="false">SUM([1]січень!I69+[1]лютий!I69+[1]березень!I69+[1]квітень!I69+[1]травень!I69)</f>
        <v>979.97</v>
      </c>
      <c r="J68" s="15" t="n">
        <f aca="false">K68/D68</f>
        <v>67.0845003698632</v>
      </c>
      <c r="K68" s="16" t="n">
        <f aca="false">L68+M68+E68</f>
        <v>426234.79</v>
      </c>
      <c r="L68" s="16" t="n">
        <f aca="false">F68*1163</f>
        <v>386104.37</v>
      </c>
      <c r="M68" s="16" t="n">
        <f aca="false">G68*9.5</f>
        <v>0</v>
      </c>
      <c r="N68" s="17"/>
      <c r="O68" s="18"/>
      <c r="P68" s="19"/>
    </row>
    <row r="69" customFormat="false" ht="13.8" hidden="false" customHeight="false" outlineLevel="0" collapsed="false">
      <c r="A69" s="11" t="n">
        <v>7</v>
      </c>
      <c r="B69" s="31" t="s">
        <v>75</v>
      </c>
      <c r="C69" s="32" t="n">
        <v>26</v>
      </c>
      <c r="D69" s="32" t="n">
        <v>455.1</v>
      </c>
      <c r="E69" s="14" t="n">
        <f aca="false">SUM([1]січень!E68+[1]лютий!E68+[1]березень!E68+[1]квітень!E68+[1]травень!E68)</f>
        <v>1475.59</v>
      </c>
      <c r="F69" s="14" t="n">
        <f aca="false">SUM([1]січень!F68+[1]лютий!F68+[1]березень!F68+[1]квітень!F68+[1]травень!F68)</f>
        <v>23.45</v>
      </c>
      <c r="G69" s="14" t="n">
        <f aca="false">SUM([1]січень!G68+[1]лютий!G68+[1]березень!G68+[1]квітень!G68+[1]травень!G68)</f>
        <v>0</v>
      </c>
      <c r="H69" s="14" t="n">
        <f aca="false">SUM([1]січень!H68+[1]лютий!H68+[1]березень!H68+[1]квітень!H68+[1]травень!H68)</f>
        <v>57</v>
      </c>
      <c r="I69" s="14" t="n">
        <f aca="false">SUM([1]січень!I68+[1]лютий!I68+[1]березень!I68+[1]квітень!I68+[1]травень!I68)</f>
        <v>0</v>
      </c>
      <c r="J69" s="15" t="n">
        <f aca="false">K69/D69</f>
        <v>63.1684025488904</v>
      </c>
      <c r="K69" s="16" t="n">
        <f aca="false">L69+M69+E69</f>
        <v>28747.94</v>
      </c>
      <c r="L69" s="16" t="n">
        <f aca="false">F69*1163</f>
        <v>27272.35</v>
      </c>
      <c r="M69" s="16" t="n">
        <f aca="false">G69*9.5</f>
        <v>0</v>
      </c>
      <c r="N69" s="17"/>
      <c r="O69" s="18"/>
      <c r="P69" s="19"/>
    </row>
    <row r="70" customFormat="false" ht="13.8" hidden="false" customHeight="false" outlineLevel="0" collapsed="false">
      <c r="A70" s="11" t="n">
        <v>8</v>
      </c>
      <c r="B70" s="31" t="s">
        <v>76</v>
      </c>
      <c r="C70" s="32" t="n">
        <v>282</v>
      </c>
      <c r="D70" s="32" t="n">
        <v>3225</v>
      </c>
      <c r="E70" s="14" t="n">
        <f aca="false">SUM([1]січень!E73+[1]лютий!E73+[1]березень!E73+[1]квітень!E73+[1]травень!E73)</f>
        <v>20820.91</v>
      </c>
      <c r="F70" s="14" t="n">
        <f aca="false">SUM([1]січень!F73+[1]лютий!F73+[1]березень!F73+[1]квітень!F73+[1]травень!F73)</f>
        <v>141.59</v>
      </c>
      <c r="G70" s="14" t="n">
        <f aca="false">SUM([1]січень!G73+[1]лютий!G73+[1]березень!G73+[1]квітень!G73+[1]травень!G73)</f>
        <v>0</v>
      </c>
      <c r="H70" s="14" t="n">
        <f aca="false">SUM([1]січень!H73+[1]лютий!H73+[1]березень!H73+[1]квітень!H73+[1]травень!H73)</f>
        <v>264.35</v>
      </c>
      <c r="I70" s="14" t="n">
        <f aca="false">SUM([1]січень!I73+[1]лютий!I73+[1]березень!I73+[1]квітень!I73+[1]травень!I73)</f>
        <v>0</v>
      </c>
      <c r="J70" s="15" t="n">
        <f aca="false">K70/D70</f>
        <v>57.516303875969</v>
      </c>
      <c r="K70" s="16" t="n">
        <f aca="false">L70+M70+E70</f>
        <v>185490.08</v>
      </c>
      <c r="L70" s="16" t="n">
        <f aca="false">F70*1163</f>
        <v>164669.17</v>
      </c>
      <c r="M70" s="16" t="n">
        <f aca="false">G70*9.5</f>
        <v>0</v>
      </c>
      <c r="N70" s="17"/>
      <c r="O70" s="18"/>
      <c r="P70" s="19"/>
    </row>
    <row r="71" customFormat="false" ht="13.8" hidden="false" customHeight="false" outlineLevel="0" collapsed="false">
      <c r="A71" s="11" t="n">
        <v>9</v>
      </c>
      <c r="B71" s="31" t="s">
        <v>77</v>
      </c>
      <c r="C71" s="32" t="n">
        <v>417</v>
      </c>
      <c r="D71" s="32" t="n">
        <v>2305.1</v>
      </c>
      <c r="E71" s="14" t="n">
        <f aca="false">SUM([1]січень!E71+[1]лютий!E71+[1]березень!E71+[1]квітень!E71+[1]травень!E71)</f>
        <v>4525.12</v>
      </c>
      <c r="F71" s="14" t="n">
        <f aca="false">SUM([1]січень!F71+[1]лютий!F71+[1]березень!F71+[1]квітень!F71+[1]травень!F71)</f>
        <v>107.04</v>
      </c>
      <c r="G71" s="14" t="n">
        <f aca="false">SUM([1]січень!G71+[1]лютий!G71+[1]березень!G71+[1]квітень!G71+[1]травень!G71)</f>
        <v>0</v>
      </c>
      <c r="H71" s="14" t="n">
        <f aca="false">SUM([1]січень!H71+[1]лютий!H71+[1]березень!H71+[1]квітень!H71+[1]травень!H71)</f>
        <v>211.94</v>
      </c>
      <c r="I71" s="14" t="n">
        <f aca="false">SUM([1]січень!I71+[1]лютий!I71+[1]березень!I71+[1]квітень!I71+[1]травень!I71)</f>
        <v>0</v>
      </c>
      <c r="J71" s="15" t="n">
        <f aca="false">K71/D71</f>
        <v>55.9683484447529</v>
      </c>
      <c r="K71" s="16" t="n">
        <f aca="false">L71+M71+E71</f>
        <v>129012.64</v>
      </c>
      <c r="L71" s="16" t="n">
        <f aca="false">F71*1163</f>
        <v>124487.52</v>
      </c>
      <c r="M71" s="16" t="n">
        <f aca="false">G71*9.5</f>
        <v>0</v>
      </c>
      <c r="N71" s="17"/>
      <c r="O71" s="18"/>
      <c r="P71" s="19"/>
    </row>
    <row r="72" customFormat="false" ht="13.8" hidden="false" customHeight="false" outlineLevel="0" collapsed="false">
      <c r="A72" s="11" t="n">
        <v>10</v>
      </c>
      <c r="B72" s="31" t="s">
        <v>78</v>
      </c>
      <c r="C72" s="32" t="n">
        <v>1001</v>
      </c>
      <c r="D72" s="32" t="n">
        <v>5467</v>
      </c>
      <c r="E72" s="14" t="n">
        <f aca="false">SUM([1]січень!E70+[1]лютий!E70+[1]березень!E70+[1]квітень!E70+[1]травень!E70)</f>
        <v>27252.84</v>
      </c>
      <c r="F72" s="14" t="n">
        <f aca="false">SUM([1]січень!F70+[1]лютий!F70+[1]березень!F70+[1]квітень!F70+[1]травень!F70)</f>
        <v>236.5</v>
      </c>
      <c r="G72" s="14" t="n">
        <f aca="false">SUM([1]січень!G70+[1]лютий!G70+[1]березень!G70+[1]квітень!G70+[1]травень!G70)</f>
        <v>0</v>
      </c>
      <c r="H72" s="14" t="n">
        <f aca="false">SUM([1]січень!H70+[1]лютий!H70+[1]березень!H70+[1]квітень!H70+[1]травень!H70)</f>
        <v>512.67</v>
      </c>
      <c r="I72" s="14" t="n">
        <f aca="false">SUM([1]січень!I70+[1]лютий!I70+[1]березень!I70+[1]квітень!I70+[1]травень!I70)</f>
        <v>138.21</v>
      </c>
      <c r="J72" s="15" t="n">
        <f aca="false">K72/D72</f>
        <v>55.2958368392171</v>
      </c>
      <c r="K72" s="16" t="n">
        <f aca="false">L72+M72+E72</f>
        <v>302302.34</v>
      </c>
      <c r="L72" s="16" t="n">
        <f aca="false">F72*1163</f>
        <v>275049.5</v>
      </c>
      <c r="M72" s="16" t="n">
        <f aca="false">G72*9.5</f>
        <v>0</v>
      </c>
      <c r="N72" s="17"/>
      <c r="O72" s="18"/>
      <c r="P72" s="19"/>
    </row>
    <row r="73" customFormat="false" ht="13.8" hidden="false" customHeight="false" outlineLevel="0" collapsed="false">
      <c r="A73" s="11" t="n">
        <v>11</v>
      </c>
      <c r="B73" s="31" t="s">
        <v>79</v>
      </c>
      <c r="C73" s="32" t="n">
        <v>859</v>
      </c>
      <c r="D73" s="32" t="n">
        <v>3975.1</v>
      </c>
      <c r="E73" s="14" t="n">
        <f aca="false">SUM([1]січень!E74+[1]лютий!E74+[1]березень!E74+[1]квітень!E74+[1]травень!E74)</f>
        <v>10432.17</v>
      </c>
      <c r="F73" s="14" t="n">
        <f aca="false">SUM([1]січень!F74+[1]лютий!F74+[1]березень!F74+[1]квітень!F74+[1]травень!F74)</f>
        <v>175.43</v>
      </c>
      <c r="G73" s="14" t="n">
        <f aca="false">SUM([1]січень!G74+[1]лютий!G74+[1]березень!G74+[1]квітень!G74+[1]травень!G74)</f>
        <v>0</v>
      </c>
      <c r="H73" s="14" t="n">
        <f aca="false">SUM([1]січень!H74+[1]лютий!H74+[1]березень!H74+[1]квітень!H74+[1]травень!H74)</f>
        <v>334.81</v>
      </c>
      <c r="I73" s="14" t="n">
        <f aca="false">SUM([1]січень!I74+[1]лютий!I74+[1]березень!I74+[1]квітень!I74+[1]травень!I74)</f>
        <v>0</v>
      </c>
      <c r="J73" s="15" t="n">
        <f aca="false">K73/D73</f>
        <v>53.950154713089</v>
      </c>
      <c r="K73" s="16" t="n">
        <f aca="false">L73+M73+E73</f>
        <v>214457.26</v>
      </c>
      <c r="L73" s="16" t="n">
        <f aca="false">F73*1163</f>
        <v>204025.09</v>
      </c>
      <c r="M73" s="16" t="n">
        <f aca="false">G73*9.5</f>
        <v>0</v>
      </c>
      <c r="N73" s="17"/>
      <c r="O73" s="18"/>
      <c r="P73" s="19"/>
    </row>
    <row r="74" customFormat="false" ht="13.8" hidden="false" customHeight="false" outlineLevel="0" collapsed="false">
      <c r="A74" s="11" t="n">
        <v>12</v>
      </c>
      <c r="B74" s="31" t="s">
        <v>80</v>
      </c>
      <c r="C74" s="32" t="n">
        <v>819</v>
      </c>
      <c r="D74" s="32" t="n">
        <v>3510</v>
      </c>
      <c r="E74" s="14" t="n">
        <f aca="false">SUM([1]січень!E72+[1]лютий!E72+[1]березень!E72+[1]квітень!E72+[1]травень!E72)</f>
        <v>11578.57</v>
      </c>
      <c r="F74" s="14" t="n">
        <f aca="false">SUM([1]січень!F72+[1]лютий!F72+[1]березень!F72+[1]квітень!F72+[1]травень!F72)</f>
        <v>0</v>
      </c>
      <c r="G74" s="14" t="n">
        <f aca="false">SUM([1]січень!G72+[1]лютий!G72+[1]березень!G72+[1]квітень!G72+[1]травень!G72)</f>
        <v>17982.55</v>
      </c>
      <c r="H74" s="14" t="n">
        <f aca="false">SUM([1]січень!H72+[1]лютий!H72+[1]березень!H72+[1]квітень!H72+[1]травень!H72)</f>
        <v>360.15</v>
      </c>
      <c r="I74" s="14" t="n">
        <f aca="false">SUM([1]січень!I72+[1]лютий!I72+[1]березень!I72+[1]квітень!I72+[1]травень!I72)</f>
        <v>0</v>
      </c>
      <c r="J74" s="15" t="n">
        <f aca="false">K74/D74</f>
        <v>51.9694572649573</v>
      </c>
      <c r="K74" s="16" t="n">
        <f aca="false">L74+M74+E74</f>
        <v>182412.795</v>
      </c>
      <c r="L74" s="16" t="n">
        <f aca="false">F74*1163</f>
        <v>0</v>
      </c>
      <c r="M74" s="16" t="n">
        <f aca="false">G74*9.5</f>
        <v>170834.225</v>
      </c>
      <c r="N74" s="17"/>
      <c r="O74" s="18"/>
      <c r="P74" s="19"/>
    </row>
    <row r="75" customFormat="false" ht="13.8" hidden="false" customHeight="false" outlineLevel="0" collapsed="false">
      <c r="A75" s="11" t="n">
        <v>13</v>
      </c>
      <c r="B75" s="31" t="s">
        <v>81</v>
      </c>
      <c r="C75" s="32" t="n">
        <v>160</v>
      </c>
      <c r="D75" s="32" t="n">
        <v>1310</v>
      </c>
      <c r="E75" s="14" t="n">
        <f aca="false">SUM([1]січень!E76+[1]лютий!E76+[1]березень!E76+[1]квітень!E76+[1]травень!E76)</f>
        <v>5423.34</v>
      </c>
      <c r="F75" s="14" t="n">
        <f aca="false">SUM([1]січень!F76+[1]лютий!F76+[1]березень!F76+[1]квітень!F76+[1]травень!F76)</f>
        <v>0</v>
      </c>
      <c r="G75" s="14" t="n">
        <f aca="false">SUM([1]січень!G76+[1]лютий!G76+[1]березень!G76+[1]квітень!G76+[1]травень!G76)</f>
        <v>6182.2</v>
      </c>
      <c r="H75" s="14" t="n">
        <f aca="false">SUM([1]січень!H76+[1]лютий!H76+[1]березень!H76+[1]квітень!H76+[1]травень!H76)</f>
        <v>65.65</v>
      </c>
      <c r="I75" s="14" t="n">
        <f aca="false">SUM([1]січень!I76+[1]лютий!I76+[1]березень!I76+[1]квітень!I76+[1]травень!I76)</f>
        <v>0</v>
      </c>
      <c r="J75" s="15" t="n">
        <f aca="false">K75/D75</f>
        <v>48.9727022900763</v>
      </c>
      <c r="K75" s="16" t="n">
        <f aca="false">L75+M75+E75</f>
        <v>64154.24</v>
      </c>
      <c r="L75" s="16" t="n">
        <f aca="false">F75*1163</f>
        <v>0</v>
      </c>
      <c r="M75" s="16" t="n">
        <f aca="false">G75*9.5</f>
        <v>58730.9</v>
      </c>
      <c r="N75" s="17"/>
      <c r="O75" s="18"/>
      <c r="P75" s="19"/>
    </row>
    <row r="76" customFormat="false" ht="13.8" hidden="false" customHeight="false" outlineLevel="0" collapsed="false">
      <c r="A76" s="11" t="n">
        <v>14</v>
      </c>
      <c r="B76" s="31" t="s">
        <v>82</v>
      </c>
      <c r="C76" s="32" t="n">
        <v>550</v>
      </c>
      <c r="D76" s="13" t="n">
        <v>1626.9</v>
      </c>
      <c r="E76" s="14" t="n">
        <f aca="false">SUM([1]січень!E78+[1]лютий!E78+[1]березень!E78+[1]квітень!E78+[1]травень!E78)</f>
        <v>22063.59</v>
      </c>
      <c r="F76" s="14" t="n">
        <f aca="false">SUM([1]січень!F78+[1]лютий!F78+[1]березень!F78+[1]квітень!F78+[1]травень!F78)</f>
        <v>0</v>
      </c>
      <c r="G76" s="14" t="n">
        <f aca="false">SUM([1]січень!G78+[1]лютий!G78+[1]березень!G78+[1]квітень!G78+[1]травень!G78)</f>
        <v>5990.63</v>
      </c>
      <c r="H76" s="14" t="n">
        <f aca="false">SUM([1]січень!H78+[1]лютий!H78+[1]березень!H78+[1]квітень!H78+[1]травень!H78)</f>
        <v>189.3</v>
      </c>
      <c r="I76" s="14" t="n">
        <f aca="false">SUM([1]січень!I78+[1]лютий!I78+[1]березень!I78+[1]квітень!I78+[1]травень!I78)</f>
        <v>0</v>
      </c>
      <c r="J76" s="15" t="n">
        <f aca="false">K76/D76</f>
        <v>48.54298051509</v>
      </c>
      <c r="K76" s="16" t="n">
        <f aca="false">L76+M76+E76</f>
        <v>78974.575</v>
      </c>
      <c r="L76" s="16" t="n">
        <f aca="false">F76*1163</f>
        <v>0</v>
      </c>
      <c r="M76" s="16" t="n">
        <f aca="false">G76*9.5</f>
        <v>56910.985</v>
      </c>
      <c r="N76" s="17"/>
      <c r="O76" s="18"/>
      <c r="P76" s="19"/>
    </row>
    <row r="77" customFormat="false" ht="13.8" hidden="false" customHeight="false" outlineLevel="0" collapsed="false">
      <c r="A77" s="11" t="n">
        <v>15</v>
      </c>
      <c r="B77" s="31" t="s">
        <v>83</v>
      </c>
      <c r="C77" s="32" t="n">
        <v>483</v>
      </c>
      <c r="D77" s="32" t="n">
        <v>3135</v>
      </c>
      <c r="E77" s="14" t="n">
        <f aca="false">SUM([1]січень!E77+[1]лютий!E77+[1]березень!E77+[1]квітень!E77+[1]травень!E77)</f>
        <v>31233.94</v>
      </c>
      <c r="F77" s="14" t="n">
        <f aca="false">SUM([1]січень!F77+[1]лютий!F77+[1]березень!F77+[1]квітень!F77+[1]травень!F77)</f>
        <v>103</v>
      </c>
      <c r="G77" s="14" t="n">
        <f aca="false">SUM([1]січень!G77+[1]лютий!G77+[1]березень!G77+[1]квітень!G77+[1]травень!G77)</f>
        <v>0</v>
      </c>
      <c r="H77" s="14" t="n">
        <f aca="false">SUM([1]січень!H77+[1]лютий!H77+[1]березень!H77+[1]квітень!H77+[1]травень!H77)</f>
        <v>856.63</v>
      </c>
      <c r="I77" s="14" t="n">
        <f aca="false">SUM([1]січень!I77+[1]лютий!I77+[1]березень!I77+[1]квітень!I77+[1]травень!I77)</f>
        <v>0</v>
      </c>
      <c r="J77" s="15" t="n">
        <f aca="false">K77/D77</f>
        <v>48.1731866028708</v>
      </c>
      <c r="K77" s="16" t="n">
        <f aca="false">L77+M77+E77</f>
        <v>151022.94</v>
      </c>
      <c r="L77" s="16" t="n">
        <f aca="false">F77*1163</f>
        <v>119789</v>
      </c>
      <c r="M77" s="16" t="n">
        <f aca="false">G77*9.5</f>
        <v>0</v>
      </c>
      <c r="N77" s="17"/>
      <c r="O77" s="18"/>
      <c r="P77" s="19"/>
    </row>
    <row r="78" customFormat="false" ht="13.8" hidden="false" customHeight="false" outlineLevel="0" collapsed="false">
      <c r="A78" s="11" t="n">
        <v>16</v>
      </c>
      <c r="B78" s="31" t="s">
        <v>84</v>
      </c>
      <c r="C78" s="32" t="n">
        <v>351</v>
      </c>
      <c r="D78" s="32" t="n">
        <v>1314</v>
      </c>
      <c r="E78" s="14" t="n">
        <f aca="false">SUM([1]січень!E80+[1]лютий!E80+[1]березень!E80+[1]квітень!E80+[1]травень!E80)</f>
        <v>3066.42</v>
      </c>
      <c r="F78" s="14" t="n">
        <f aca="false">SUM([1]січень!F80+[1]лютий!F80+[1]березень!F80+[1]квітень!F80+[1]травень!F80)</f>
        <v>50.71</v>
      </c>
      <c r="G78" s="14" t="n">
        <f aca="false">SUM([1]січень!G80+[1]лютий!G80+[1]березень!G80+[1]квітень!G80+[1]травень!G80)</f>
        <v>0</v>
      </c>
      <c r="H78" s="14" t="n">
        <f aca="false">SUM([1]січень!H80+[1]лютий!H80+[1]березень!H80+[1]квітень!H80+[1]травень!H80)</f>
        <v>456.39</v>
      </c>
      <c r="I78" s="14" t="n">
        <f aca="false">SUM([1]січень!I80+[1]лютий!I80+[1]березень!I80+[1]квітень!I80+[1]травень!I80)</f>
        <v>96.77</v>
      </c>
      <c r="J78" s="15" t="n">
        <f aca="false">K78/D78</f>
        <v>47.2162480974125</v>
      </c>
      <c r="K78" s="16" t="n">
        <f aca="false">L78+M78+E78</f>
        <v>62042.15</v>
      </c>
      <c r="L78" s="16" t="n">
        <f aca="false">F78*1163</f>
        <v>58975.73</v>
      </c>
      <c r="M78" s="16" t="n">
        <f aca="false">G78*9.5</f>
        <v>0</v>
      </c>
      <c r="N78" s="17"/>
      <c r="O78" s="18"/>
      <c r="P78" s="19"/>
    </row>
    <row r="79" customFormat="false" ht="13.8" hidden="false" customHeight="false" outlineLevel="0" collapsed="false">
      <c r="A79" s="11" t="n">
        <v>17</v>
      </c>
      <c r="B79" s="31" t="s">
        <v>85</v>
      </c>
      <c r="C79" s="32" t="n">
        <v>1411</v>
      </c>
      <c r="D79" s="32" t="n">
        <v>7885.7</v>
      </c>
      <c r="E79" s="14" t="n">
        <f aca="false">SUM([1]січень!E86+[1]лютий!E86+[1]березень!E86+[1]квітень!E86+[1]травень!E86)</f>
        <v>28717.73</v>
      </c>
      <c r="F79" s="14" t="n">
        <f aca="false">SUM([1]січень!F86+[1]лютий!F86+[1]березень!F86+[1]квітень!F86+[1]травень!F86)</f>
        <v>286.56</v>
      </c>
      <c r="G79" s="14" t="n">
        <f aca="false">SUM([1]січень!G86+[1]лютий!G86+[1]березень!G86+[1]квітень!G86+[1]травень!G86)</f>
        <v>0</v>
      </c>
      <c r="H79" s="14" t="n">
        <f aca="false">SUM([1]січень!H86+[1]лютий!H86+[1]березень!H86+[1]квітень!H86+[1]травень!H86)</f>
        <v>541.87</v>
      </c>
      <c r="I79" s="14" t="n">
        <f aca="false">SUM([1]січень!I86+[1]лютий!I86+[1]березень!I86+[1]квітень!I86+[1]травень!I86)</f>
        <v>57</v>
      </c>
      <c r="J79" s="15" t="n">
        <f aca="false">K79/D79</f>
        <v>45.9042329786829</v>
      </c>
      <c r="K79" s="16" t="n">
        <f aca="false">L79+M79+E79</f>
        <v>361987.01</v>
      </c>
      <c r="L79" s="16" t="n">
        <f aca="false">F79*1163</f>
        <v>333269.28</v>
      </c>
      <c r="M79" s="16" t="n">
        <f aca="false">G79*9.5</f>
        <v>0</v>
      </c>
      <c r="N79" s="17"/>
      <c r="O79" s="18"/>
      <c r="P79" s="19"/>
    </row>
    <row r="80" customFormat="false" ht="13.8" hidden="false" customHeight="false" outlineLevel="0" collapsed="false">
      <c r="A80" s="11" t="n">
        <v>18</v>
      </c>
      <c r="B80" s="31" t="s">
        <v>86</v>
      </c>
      <c r="C80" s="32" t="n">
        <v>637</v>
      </c>
      <c r="D80" s="32" t="n">
        <v>5302.9</v>
      </c>
      <c r="E80" s="14" t="n">
        <f aca="false">SUM([1]січень!E79+[1]лютий!E79+[1]березень!E79+[1]квітень!E79+[1]травень!E79)</f>
        <v>9903.59</v>
      </c>
      <c r="F80" s="14" t="n">
        <f aca="false">SUM([1]січень!F79+[1]лютий!F79+[1]березень!F79+[1]квітень!F79+[1]травень!F79)</f>
        <v>197.82</v>
      </c>
      <c r="G80" s="14" t="n">
        <f aca="false">SUM([1]січень!G79+[1]лютий!G79+[1]березень!G79+[1]квітень!G79+[1]травень!G79)</f>
        <v>0</v>
      </c>
      <c r="H80" s="14" t="n">
        <f aca="false">SUM([1]січень!H79+[1]лютий!H79+[1]березень!H79+[1]квітень!H79+[1]травень!H79)</f>
        <v>225.14</v>
      </c>
      <c r="I80" s="14" t="n">
        <f aca="false">SUM([1]січень!I79+[1]лютий!I79+[1]березень!I79+[1]квітень!I79+[1]травень!I79)</f>
        <v>0</v>
      </c>
      <c r="J80" s="15" t="n">
        <f aca="false">K80/D80</f>
        <v>45.2522676271474</v>
      </c>
      <c r="K80" s="16" t="n">
        <f aca="false">L80+M80+E80</f>
        <v>239968.25</v>
      </c>
      <c r="L80" s="16" t="n">
        <f aca="false">F80*1163</f>
        <v>230064.66</v>
      </c>
      <c r="M80" s="16" t="n">
        <f aca="false">G80*9.5</f>
        <v>0</v>
      </c>
      <c r="N80" s="17"/>
      <c r="O80" s="18"/>
      <c r="P80" s="19"/>
    </row>
    <row r="81" customFormat="false" ht="13.8" hidden="false" customHeight="false" outlineLevel="0" collapsed="false">
      <c r="A81" s="11" t="n">
        <v>19</v>
      </c>
      <c r="B81" s="31" t="s">
        <v>87</v>
      </c>
      <c r="C81" s="32" t="n">
        <v>1502</v>
      </c>
      <c r="D81" s="32" t="n">
        <v>5543.9</v>
      </c>
      <c r="E81" s="14" t="n">
        <f aca="false">SUM([1]січень!E75+[1]лютий!E75+[1]березень!E75+[1]квітень!E75+[1]травень!E75)</f>
        <v>16133.59</v>
      </c>
      <c r="F81" s="14" t="n">
        <f aca="false">SUM([1]січень!F75+[1]лютий!F75+[1]березень!F75+[1]квітень!F75+[1]травень!F75)</f>
        <v>199.6</v>
      </c>
      <c r="G81" s="14" t="n">
        <f aca="false">SUM([1]січень!G75+[1]лютий!G75+[1]березень!G75+[1]квітень!G75+[1]травень!G75)</f>
        <v>0</v>
      </c>
      <c r="H81" s="14" t="n">
        <f aca="false">SUM([1]січень!H75+[1]лютий!H75+[1]березень!H75+[1]квітень!H75+[1]травень!H75)</f>
        <v>628.39</v>
      </c>
      <c r="I81" s="14" t="n">
        <f aca="false">SUM([1]січень!I75+[1]лютий!I75+[1]березень!I75+[1]квітень!I75+[1]травень!I75)</f>
        <v>0</v>
      </c>
      <c r="J81" s="15" t="n">
        <f aca="false">K81/D81</f>
        <v>44.7822633885893</v>
      </c>
      <c r="K81" s="16" t="n">
        <f aca="false">L81+M81+E81</f>
        <v>248268.39</v>
      </c>
      <c r="L81" s="16" t="n">
        <f aca="false">F81*1163</f>
        <v>232134.8</v>
      </c>
      <c r="M81" s="16" t="n">
        <f aca="false">G81*9.5</f>
        <v>0</v>
      </c>
      <c r="N81" s="17"/>
      <c r="O81" s="18"/>
      <c r="P81" s="19"/>
    </row>
    <row r="82" customFormat="false" ht="13.8" hidden="false" customHeight="false" outlineLevel="0" collapsed="false">
      <c r="A82" s="11" t="n">
        <v>20</v>
      </c>
      <c r="B82" s="31" t="s">
        <v>88</v>
      </c>
      <c r="C82" s="32" t="n">
        <v>3610</v>
      </c>
      <c r="D82" s="32" t="n">
        <v>6840.2</v>
      </c>
      <c r="E82" s="14" t="n">
        <f aca="false">SUM([1]січень!E82+[1]лютий!E82+[1]березень!E82+[1]квітень!E82+[1]травень!E82)</f>
        <v>24547.13</v>
      </c>
      <c r="F82" s="14" t="n">
        <f aca="false">SUM([1]січень!F82+[1]лютий!F82+[1]березень!F82+[1]квітень!F82+[1]травень!F82)</f>
        <v>232.82</v>
      </c>
      <c r="G82" s="14" t="n">
        <f aca="false">SUM([1]січень!G82+[1]лютий!G82+[1]березень!G82+[1]квітень!G82+[1]травень!G82)</f>
        <v>0</v>
      </c>
      <c r="H82" s="14" t="n">
        <f aca="false">SUM([1]січень!H82+[1]лютий!H82+[1]березень!H82+[1]квітень!H82+[1]травень!H82)</f>
        <v>613.21</v>
      </c>
      <c r="I82" s="14" t="n">
        <f aca="false">SUM([1]січень!I82+[1]лютий!I82+[1]березень!I82+[1]квітень!I82+[1]травень!I82)</f>
        <v>0</v>
      </c>
      <c r="J82" s="15" t="n">
        <f aca="false">K82/D82</f>
        <v>43.1737069091547</v>
      </c>
      <c r="K82" s="16" t="n">
        <f aca="false">L82+M82+E82</f>
        <v>295316.79</v>
      </c>
      <c r="L82" s="16" t="n">
        <f aca="false">F82*1163</f>
        <v>270769.66</v>
      </c>
      <c r="M82" s="16" t="n">
        <f aca="false">G82*9.5</f>
        <v>0</v>
      </c>
      <c r="N82" s="17"/>
      <c r="O82" s="18"/>
      <c r="P82" s="19"/>
    </row>
    <row r="83" customFormat="false" ht="13.8" hidden="false" customHeight="false" outlineLevel="0" collapsed="false">
      <c r="A83" s="11" t="n">
        <v>21</v>
      </c>
      <c r="B83" s="31" t="s">
        <v>89</v>
      </c>
      <c r="C83" s="32" t="n">
        <v>1270</v>
      </c>
      <c r="D83" s="32" t="n">
        <v>7974.9</v>
      </c>
      <c r="E83" s="14" t="n">
        <f aca="false">SUM([1]січень!E81+[1]лютий!E81+[1]березень!E81+[1]квітень!E81+[1]травень!E81)</f>
        <v>9428.56</v>
      </c>
      <c r="F83" s="14" t="n">
        <f aca="false">SUM([1]січень!F81+[1]лютий!F81+[1]березень!F81+[1]квітень!F81+[1]травень!F81)</f>
        <v>272</v>
      </c>
      <c r="G83" s="14" t="n">
        <f aca="false">SUM([1]січень!G81+[1]лютий!G81+[1]березень!G81+[1]квітень!G81+[1]травень!G81)</f>
        <v>0</v>
      </c>
      <c r="H83" s="14" t="n">
        <f aca="false">SUM([1]січень!H81+[1]лютий!H81+[1]березень!H81+[1]квітень!H81+[1]травень!H81)</f>
        <v>510.75</v>
      </c>
      <c r="I83" s="14" t="n">
        <f aca="false">SUM([1]січень!I81+[1]лютий!I81+[1]березень!I81+[1]квітень!I81+[1]травень!I81)</f>
        <v>0</v>
      </c>
      <c r="J83" s="15" t="n">
        <f aca="false">K83/D83</f>
        <v>40.8487328994721</v>
      </c>
      <c r="K83" s="16" t="n">
        <f aca="false">L83+M83+E83</f>
        <v>325764.56</v>
      </c>
      <c r="L83" s="16" t="n">
        <f aca="false">F83*1163</f>
        <v>316336</v>
      </c>
      <c r="M83" s="16" t="n">
        <f aca="false">G83*9.5</f>
        <v>0</v>
      </c>
      <c r="N83" s="17"/>
      <c r="O83" s="18"/>
      <c r="P83" s="19"/>
    </row>
    <row r="84" customFormat="false" ht="13.8" hidden="false" customHeight="false" outlineLevel="0" collapsed="false">
      <c r="A84" s="11" t="n">
        <v>22</v>
      </c>
      <c r="B84" s="31" t="s">
        <v>90</v>
      </c>
      <c r="C84" s="32" t="n">
        <v>1365</v>
      </c>
      <c r="D84" s="32" t="n">
        <v>7804.9</v>
      </c>
      <c r="E84" s="14" t="n">
        <f aca="false">SUM([1]січень!E88+[1]лютий!E88+[1]березень!E88+[1]квітень!E88+[1]травень!E88)</f>
        <v>12404.55</v>
      </c>
      <c r="F84" s="14" t="n">
        <f aca="false">SUM([1]січень!F88+[1]лютий!F88+[1]березень!F88+[1]квітень!F88+[1]травень!F88)</f>
        <v>245.76</v>
      </c>
      <c r="G84" s="14" t="n">
        <f aca="false">SUM([1]січень!G88+[1]лютий!G88+[1]березень!G88+[1]квітень!G88+[1]травень!G88)</f>
        <v>0</v>
      </c>
      <c r="H84" s="14" t="n">
        <f aca="false">SUM([1]січень!H88+[1]лютий!H88+[1]березень!H88+[1]квітень!H88+[1]травень!H88)</f>
        <v>961.96</v>
      </c>
      <c r="I84" s="14" t="n">
        <f aca="false">SUM([1]січень!I88+[1]лютий!I88+[1]березень!I88+[1]квітень!I88+[1]травень!I88)</f>
        <v>0</v>
      </c>
      <c r="J84" s="15" t="n">
        <f aca="false">K84/D84</f>
        <v>38.2097695037733</v>
      </c>
      <c r="K84" s="16" t="n">
        <f aca="false">L84+M84+E84</f>
        <v>298223.43</v>
      </c>
      <c r="L84" s="16" t="n">
        <f aca="false">F84*1163</f>
        <v>285818.88</v>
      </c>
      <c r="M84" s="16" t="n">
        <f aca="false">G84*9.5</f>
        <v>0</v>
      </c>
      <c r="N84" s="17"/>
      <c r="O84" s="18"/>
      <c r="P84" s="19"/>
    </row>
    <row r="85" customFormat="false" ht="13.8" hidden="false" customHeight="false" outlineLevel="0" collapsed="false">
      <c r="A85" s="11" t="n">
        <v>23</v>
      </c>
      <c r="B85" s="31" t="s">
        <v>91</v>
      </c>
      <c r="C85" s="32" t="n">
        <v>1177</v>
      </c>
      <c r="D85" s="32" t="n">
        <v>6951.6</v>
      </c>
      <c r="E85" s="14" t="n">
        <f aca="false">SUM([1]січень!E87+[1]лютий!E87+[1]березень!E87+[1]квітень!E87+[1]травень!E87)</f>
        <v>8975.31</v>
      </c>
      <c r="F85" s="14" t="n">
        <f aca="false">SUM([1]січень!F87+[1]лютий!F87+[1]березень!F87+[1]квітень!F87+[1]травень!F87)</f>
        <v>219.6</v>
      </c>
      <c r="G85" s="14" t="n">
        <f aca="false">SUM([1]січень!G87+[1]лютий!G87+[1]березень!G87+[1]квітень!G87+[1]травень!G87)</f>
        <v>0</v>
      </c>
      <c r="H85" s="14" t="n">
        <f aca="false">SUM([1]січень!H87+[1]лютий!H87+[1]березень!H87+[1]квітень!H87+[1]травень!H87)</f>
        <v>279.55</v>
      </c>
      <c r="I85" s="14" t="n">
        <f aca="false">SUM([1]січень!I87+[1]лютий!I87+[1]березень!I87+[1]квітень!I87+[1]травень!I87)</f>
        <v>0</v>
      </c>
      <c r="J85" s="15" t="n">
        <f aca="false">K85/D85</f>
        <v>38.0301096150526</v>
      </c>
      <c r="K85" s="16" t="n">
        <f aca="false">L85+M85+E85</f>
        <v>264370.11</v>
      </c>
      <c r="L85" s="16" t="n">
        <f aca="false">F85*1163</f>
        <v>255394.8</v>
      </c>
      <c r="M85" s="16" t="n">
        <f aca="false">G85*9.5</f>
        <v>0</v>
      </c>
      <c r="N85" s="17"/>
      <c r="O85" s="18"/>
      <c r="P85" s="19"/>
    </row>
    <row r="86" customFormat="false" ht="13.8" hidden="false" customHeight="false" outlineLevel="0" collapsed="false">
      <c r="A86" s="11" t="n">
        <v>24</v>
      </c>
      <c r="B86" s="31" t="s">
        <v>92</v>
      </c>
      <c r="C86" s="32" t="n">
        <v>560</v>
      </c>
      <c r="D86" s="32" t="n">
        <v>3873</v>
      </c>
      <c r="E86" s="14" t="n">
        <f aca="false">SUM([1]січень!E83+[1]лютий!E83+[1]березень!E83+[1]квітень!E83+[1]травень!E83)</f>
        <v>18043.41</v>
      </c>
      <c r="F86" s="14" t="n">
        <f aca="false">SUM([1]січень!F83+[1]лютий!F83+[1]березень!F83+[1]квітень!F83+[1]травень!F83)</f>
        <v>109.72</v>
      </c>
      <c r="G86" s="14" t="n">
        <f aca="false">SUM([1]січень!G83+[1]лютий!G83+[1]березень!G83+[1]квітень!G83+[1]травень!G83)</f>
        <v>0</v>
      </c>
      <c r="H86" s="14" t="n">
        <f aca="false">SUM([1]січень!H83+[1]лютий!H83+[1]березень!H83+[1]квітень!H83+[1]травень!H83)</f>
        <v>0</v>
      </c>
      <c r="I86" s="14" t="n">
        <f aca="false">SUM([1]січень!I83+[1]лютий!I83+[1]березень!I83+[1]квітень!I83+[1]травень!I83)</f>
        <v>0</v>
      </c>
      <c r="J86" s="15" t="n">
        <f aca="false">K86/D86</f>
        <v>37.6059308029951</v>
      </c>
      <c r="K86" s="16" t="n">
        <f aca="false">L86+M86+E86</f>
        <v>145647.77</v>
      </c>
      <c r="L86" s="16" t="n">
        <f aca="false">F86*1163</f>
        <v>127604.36</v>
      </c>
      <c r="M86" s="16" t="n">
        <f aca="false">G86*9.5</f>
        <v>0</v>
      </c>
      <c r="N86" s="17"/>
      <c r="O86" s="18"/>
      <c r="P86" s="19"/>
    </row>
    <row r="87" customFormat="false" ht="13.8" hidden="false" customHeight="false" outlineLevel="0" collapsed="false">
      <c r="A87" s="11" t="n">
        <v>25</v>
      </c>
      <c r="B87" s="31" t="s">
        <v>93</v>
      </c>
      <c r="C87" s="32" t="n">
        <v>1401</v>
      </c>
      <c r="D87" s="32" t="n">
        <v>7969.6</v>
      </c>
      <c r="E87" s="14" t="n">
        <f aca="false">SUM([1]січень!E93+[1]лютий!E93+[1]березень!E93+[1]квітень!E93+[1]травень!E93)</f>
        <v>12846.4</v>
      </c>
      <c r="F87" s="14" t="n">
        <f aca="false">SUM([1]січень!F93+[1]лютий!F93+[1]березень!F93+[1]квітень!F93+[1]травень!F93)</f>
        <v>238.19</v>
      </c>
      <c r="G87" s="14" t="n">
        <f aca="false">SUM([1]січень!G93+[1]лютий!G93+[1]березень!G93+[1]квітень!G93+[1]травень!G93)</f>
        <v>0</v>
      </c>
      <c r="H87" s="14" t="n">
        <f aca="false">SUM([1]січень!H93+[1]лютий!H93+[1]березень!H93+[1]квітень!H93+[1]травень!H93)</f>
        <v>744.22</v>
      </c>
      <c r="I87" s="14" t="n">
        <f aca="false">SUM([1]січень!I93+[1]лютий!I93+[1]березень!I93+[1]квітень!I93+[1]травень!I93)</f>
        <v>0</v>
      </c>
      <c r="J87" s="15" t="n">
        <f aca="false">K87/D87</f>
        <v>36.3708805962658</v>
      </c>
      <c r="K87" s="16" t="n">
        <f aca="false">L87+M87+E87</f>
        <v>289861.37</v>
      </c>
      <c r="L87" s="16" t="n">
        <f aca="false">F87*1163</f>
        <v>277014.97</v>
      </c>
      <c r="M87" s="16" t="n">
        <f aca="false">G87*9.5</f>
        <v>0</v>
      </c>
      <c r="N87" s="17"/>
      <c r="O87" s="18"/>
      <c r="P87" s="19"/>
    </row>
    <row r="88" customFormat="false" ht="13.8" hidden="false" customHeight="false" outlineLevel="0" collapsed="false">
      <c r="A88" s="11" t="n">
        <v>26</v>
      </c>
      <c r="B88" s="31" t="s">
        <v>94</v>
      </c>
      <c r="C88" s="32" t="n">
        <v>275</v>
      </c>
      <c r="D88" s="32" t="n">
        <v>640.7</v>
      </c>
      <c r="E88" s="14" t="n">
        <f aca="false">SUM([1]січень!E84+[1]лютий!E84+[1]березень!E84+[1]квітень!E84+[1]травень!E84)</f>
        <v>1040.81</v>
      </c>
      <c r="F88" s="14" t="n">
        <f aca="false">SUM([1]січень!F84+[1]лютий!F84+[1]березень!F84+[1]квітень!F84+[1]травень!F84)</f>
        <v>18.85</v>
      </c>
      <c r="G88" s="14" t="n">
        <f aca="false">SUM([1]січень!G84+[1]лютий!G84+[1]березень!G84+[1]квітень!G84+[1]травень!G84)</f>
        <v>0</v>
      </c>
      <c r="H88" s="14" t="n">
        <f aca="false">SUM([1]січень!H84+[1]лютий!H84+[1]березень!H84+[1]квітень!H84+[1]травень!H84)</f>
        <v>71.32</v>
      </c>
      <c r="I88" s="14" t="n">
        <f aca="false">SUM([1]січень!I84+[1]лютий!I84+[1]березень!I84+[1]квітень!I84+[1]травень!I84)</f>
        <v>0</v>
      </c>
      <c r="J88" s="15" t="n">
        <f aca="false">K88/D88</f>
        <v>35.8410488528172</v>
      </c>
      <c r="K88" s="16" t="n">
        <f aca="false">L88+M88+E88</f>
        <v>22963.36</v>
      </c>
      <c r="L88" s="16" t="n">
        <f aca="false">F88*1163</f>
        <v>21922.55</v>
      </c>
      <c r="M88" s="16" t="n">
        <f aca="false">G88*9.5</f>
        <v>0</v>
      </c>
      <c r="N88" s="17"/>
      <c r="O88" s="18"/>
      <c r="P88" s="19"/>
    </row>
    <row r="89" customFormat="false" ht="13.8" hidden="false" customHeight="false" outlineLevel="0" collapsed="false">
      <c r="A89" s="11" t="n">
        <v>27</v>
      </c>
      <c r="B89" s="31" t="s">
        <v>95</v>
      </c>
      <c r="C89" s="32" t="n">
        <v>1240</v>
      </c>
      <c r="D89" s="32" t="n">
        <v>4778</v>
      </c>
      <c r="E89" s="14" t="n">
        <f aca="false">SUM([1]січень!E85+[1]лютий!E85+[1]березень!E85+[1]квітень!E85+[1]травень!E85)</f>
        <v>10868.22</v>
      </c>
      <c r="F89" s="14" t="n">
        <f aca="false">SUM([1]січень!F85+[1]лютий!F85+[1]березень!F85+[1]квітень!F85+[1]травень!F85)</f>
        <v>137.45</v>
      </c>
      <c r="G89" s="14" t="n">
        <f aca="false">SUM([1]січень!G85+[1]лютий!G85+[1]березень!G85+[1]квітень!G85+[1]травень!G85)</f>
        <v>0</v>
      </c>
      <c r="H89" s="14" t="n">
        <f aca="false">SUM([1]січень!H85+[1]лютий!H85+[1]березень!H85+[1]квітень!H85+[1]травень!H85)</f>
        <v>245.56</v>
      </c>
      <c r="I89" s="14" t="n">
        <f aca="false">SUM([1]січень!I85+[1]лютий!I85+[1]березень!I85+[1]квітень!I85+[1]травень!I85)</f>
        <v>0</v>
      </c>
      <c r="J89" s="15" t="n">
        <f aca="false">K89/D89</f>
        <v>35.7309690246965</v>
      </c>
      <c r="K89" s="16" t="n">
        <f aca="false">L89+M89+E89</f>
        <v>170722.57</v>
      </c>
      <c r="L89" s="16" t="n">
        <f aca="false">F89*1163</f>
        <v>159854.35</v>
      </c>
      <c r="M89" s="16" t="n">
        <f aca="false">G89*9.5</f>
        <v>0</v>
      </c>
      <c r="N89" s="17"/>
      <c r="O89" s="18"/>
      <c r="P89" s="19"/>
    </row>
    <row r="90" customFormat="false" ht="13.8" hidden="false" customHeight="false" outlineLevel="0" collapsed="false">
      <c r="A90" s="11" t="n">
        <v>28</v>
      </c>
      <c r="B90" s="31" t="s">
        <v>96</v>
      </c>
      <c r="C90" s="32" t="n">
        <v>391</v>
      </c>
      <c r="D90" s="32" t="n">
        <v>5626</v>
      </c>
      <c r="E90" s="14" t="n">
        <f aca="false">SUM([1]січень!E96+[1]лютий!E96+[1]березень!E96+[1]квітень!E96+[1]травень!E96)</f>
        <v>15691.42</v>
      </c>
      <c r="F90" s="14" t="n">
        <f aca="false">SUM([1]січень!F96+[1]лютий!F96+[1]березень!F96+[1]квітень!F96+[1]травень!F96)</f>
        <v>156.46</v>
      </c>
      <c r="G90" s="14" t="n">
        <f aca="false">SUM([1]січень!G96+[1]лютий!G96+[1]березень!G96+[1]квітень!G96+[1]травень!G96)</f>
        <v>0</v>
      </c>
      <c r="H90" s="14" t="n">
        <f aca="false">SUM([1]січень!H96+[1]лютий!H96+[1]березень!H96+[1]квітень!H96+[1]травень!H96)</f>
        <v>403.26</v>
      </c>
      <c r="I90" s="14" t="n">
        <f aca="false">SUM([1]січень!I96+[1]лютий!I96+[1]березень!I96+[1]квітень!I96+[1]травень!I96)</f>
        <v>0</v>
      </c>
      <c r="J90" s="15" t="n">
        <f aca="false">K90/D90</f>
        <v>35.1323142552435</v>
      </c>
      <c r="K90" s="16" t="n">
        <f aca="false">L90+M90+E90</f>
        <v>197654.4</v>
      </c>
      <c r="L90" s="16" t="n">
        <f aca="false">F90*1163</f>
        <v>181962.98</v>
      </c>
      <c r="M90" s="16" t="n">
        <f aca="false">G90*9.5</f>
        <v>0</v>
      </c>
      <c r="N90" s="17"/>
      <c r="O90" s="18"/>
      <c r="P90" s="19"/>
    </row>
    <row r="91" customFormat="false" ht="13.8" hidden="false" customHeight="false" outlineLevel="0" collapsed="false">
      <c r="A91" s="11" t="n">
        <v>29</v>
      </c>
      <c r="B91" s="31" t="s">
        <v>97</v>
      </c>
      <c r="C91" s="32" t="n">
        <v>733</v>
      </c>
      <c r="D91" s="32" t="n">
        <v>5000</v>
      </c>
      <c r="E91" s="14" t="n">
        <f aca="false">SUM([1]січень!E90+[1]лютий!E90+[1]березень!E90+[1]квітень!E90+[1]травень!E90)</f>
        <v>6598.84</v>
      </c>
      <c r="F91" s="14" t="n">
        <f aca="false">SUM([1]січень!F90+[1]лютий!F90+[1]березень!F90+[1]квітень!F90+[1]травень!F90)</f>
        <v>144.94</v>
      </c>
      <c r="G91" s="14" t="n">
        <f aca="false">SUM([1]січень!G90+[1]лютий!G90+[1]березень!G90+[1]квітень!G90+[1]травень!G90)</f>
        <v>0</v>
      </c>
      <c r="H91" s="14" t="n">
        <f aca="false">SUM([1]січень!H90+[1]лютий!H90+[1]березень!H90+[1]квітень!H90+[1]травень!H90)</f>
        <v>421.67</v>
      </c>
      <c r="I91" s="14" t="n">
        <f aca="false">SUM([1]січень!I90+[1]лютий!I90+[1]березень!I90+[1]квітень!I90+[1]травень!I90)</f>
        <v>73</v>
      </c>
      <c r="J91" s="15" t="n">
        <f aca="false">K91/D91</f>
        <v>35.032812</v>
      </c>
      <c r="K91" s="16" t="n">
        <f aca="false">L91+M91+E91</f>
        <v>175164.06</v>
      </c>
      <c r="L91" s="16" t="n">
        <f aca="false">F91*1163</f>
        <v>168565.22</v>
      </c>
      <c r="M91" s="16" t="n">
        <f aca="false">G91*9.5</f>
        <v>0</v>
      </c>
      <c r="N91" s="17"/>
      <c r="O91" s="18"/>
      <c r="P91" s="19"/>
    </row>
    <row r="92" customFormat="false" ht="13.8" hidden="false" customHeight="false" outlineLevel="0" collapsed="false">
      <c r="A92" s="11" t="n">
        <v>30</v>
      </c>
      <c r="B92" s="31" t="s">
        <v>98</v>
      </c>
      <c r="C92" s="32" t="n">
        <v>1158</v>
      </c>
      <c r="D92" s="32" t="n">
        <v>4140</v>
      </c>
      <c r="E92" s="14" t="n">
        <f aca="false">SUM([1]січень!E91+[1]лютий!E91+[1]березень!E91+[1]квітень!E91+[1]травень!E91)</f>
        <v>14780.05</v>
      </c>
      <c r="F92" s="14" t="n">
        <f aca="false">SUM([1]січень!F91+[1]лютий!F91+[1]березень!F91+[1]квітень!F91+[1]травень!F91)</f>
        <v>0</v>
      </c>
      <c r="G92" s="14" t="n">
        <f aca="false">SUM([1]січень!G91+[1]лютий!G91+[1]березень!G91+[1]квітень!G91+[1]травень!G91)</f>
        <v>12439.07</v>
      </c>
      <c r="H92" s="14" t="n">
        <f aca="false">SUM([1]січень!H91+[1]лютий!H91+[1]березень!H91+[1]квітень!H91+[1]травень!H91)</f>
        <v>376.69</v>
      </c>
      <c r="I92" s="14" t="n">
        <f aca="false">SUM([1]січень!I91+[1]лютий!I91+[1]березень!I91+[1]квітень!I91+[1]травень!I91)</f>
        <v>0</v>
      </c>
      <c r="J92" s="15" t="n">
        <f aca="false">K92/D92</f>
        <v>32.1138200483092</v>
      </c>
      <c r="K92" s="16" t="n">
        <f aca="false">L92+M92+E92</f>
        <v>132951.215</v>
      </c>
      <c r="L92" s="16" t="n">
        <f aca="false">F92*1163</f>
        <v>0</v>
      </c>
      <c r="M92" s="16" t="n">
        <f aca="false">G92*9.5</f>
        <v>118171.165</v>
      </c>
      <c r="N92" s="17"/>
      <c r="O92" s="18"/>
      <c r="P92" s="19"/>
    </row>
    <row r="93" customFormat="false" ht="13.8" hidden="false" customHeight="false" outlineLevel="0" collapsed="false">
      <c r="A93" s="11" t="n">
        <v>31</v>
      </c>
      <c r="B93" s="31" t="s">
        <v>99</v>
      </c>
      <c r="C93" s="32" t="n">
        <v>1776</v>
      </c>
      <c r="D93" s="32" t="n">
        <v>7559.9</v>
      </c>
      <c r="E93" s="14" t="n">
        <f aca="false">SUM([1]січень!E94+[1]лютий!E94+[1]березень!E94+[1]квітень!E94+[1]травень!E94)</f>
        <v>23965.41</v>
      </c>
      <c r="F93" s="14" t="n">
        <f aca="false">SUM([1]січень!F94+[1]лютий!F94+[1]березень!F94+[1]квітень!F94+[1]травень!F94)</f>
        <v>184.74</v>
      </c>
      <c r="G93" s="14" t="n">
        <f aca="false">SUM([1]січень!G94+[1]лютий!G94+[1]березень!G94+[1]квітень!G94+[1]травень!G94)</f>
        <v>0</v>
      </c>
      <c r="H93" s="14" t="n">
        <f aca="false">SUM([1]січень!H94+[1]лютий!H94+[1]березень!H94+[1]квітень!H94+[1]травень!H94)</f>
        <v>599.35</v>
      </c>
      <c r="I93" s="14" t="n">
        <f aca="false">SUM([1]січень!I94+[1]лютий!I94+[1]березень!I94+[1]квітень!I94+[1]травень!I94)</f>
        <v>0</v>
      </c>
      <c r="J93" s="15" t="n">
        <f aca="false">K93/D93</f>
        <v>31.5901043664599</v>
      </c>
      <c r="K93" s="16" t="n">
        <f aca="false">L93+M93+E93</f>
        <v>238818.03</v>
      </c>
      <c r="L93" s="16" t="n">
        <f aca="false">F93*1163</f>
        <v>214852.62</v>
      </c>
      <c r="M93" s="16" t="n">
        <f aca="false">G93*9.5</f>
        <v>0</v>
      </c>
      <c r="N93" s="17"/>
      <c r="O93" s="18"/>
      <c r="P93" s="19"/>
    </row>
    <row r="94" customFormat="false" ht="13.8" hidden="false" customHeight="false" outlineLevel="0" collapsed="false">
      <c r="A94" s="11" t="n">
        <v>32</v>
      </c>
      <c r="B94" s="31" t="s">
        <v>100</v>
      </c>
      <c r="C94" s="32" t="n">
        <v>964</v>
      </c>
      <c r="D94" s="13" t="n">
        <v>6025.7</v>
      </c>
      <c r="E94" s="14" t="n">
        <f aca="false">SUM([1]січень!E89+[1]лютий!E89+[1]березень!E89+[1]квітень!E89+[1]травень!E89)</f>
        <v>12731.42</v>
      </c>
      <c r="F94" s="14" t="n">
        <f aca="false">SUM([1]січень!F89+[1]лютий!F89+[1]березень!F89+[1]квітень!F89+[1]травень!F89)</f>
        <v>151.78</v>
      </c>
      <c r="G94" s="14" t="n">
        <f aca="false">SUM([1]січень!G89+[1]лютий!G89+[1]березень!G89+[1]квітень!G89+[1]травень!G89)</f>
        <v>0</v>
      </c>
      <c r="H94" s="14" t="n">
        <f aca="false">SUM([1]січень!H89+[1]лютий!H89+[1]березень!H89+[1]квітень!H89+[1]травень!H89)</f>
        <v>505.93</v>
      </c>
      <c r="I94" s="14" t="n">
        <f aca="false">SUM([1]січень!I89+[1]лютий!I89+[1]березень!I89+[1]квітень!I89+[1]травень!I89)</f>
        <v>58</v>
      </c>
      <c r="J94" s="15" t="n">
        <f aca="false">K94/D94</f>
        <v>31.4073983105697</v>
      </c>
      <c r="K94" s="16" t="n">
        <f aca="false">L94+M94+E94</f>
        <v>189251.56</v>
      </c>
      <c r="L94" s="16" t="n">
        <f aca="false">F94*1163</f>
        <v>176520.14</v>
      </c>
      <c r="M94" s="16" t="n">
        <f aca="false">G94*9.5</f>
        <v>0</v>
      </c>
      <c r="N94" s="17"/>
      <c r="O94" s="18"/>
      <c r="P94" s="19"/>
    </row>
    <row r="95" customFormat="false" ht="13.8" hidden="false" customHeight="false" outlineLevel="0" collapsed="false">
      <c r="A95" s="11" t="n">
        <v>33</v>
      </c>
      <c r="B95" s="31" t="s">
        <v>101</v>
      </c>
      <c r="C95" s="32" t="n">
        <v>1550</v>
      </c>
      <c r="D95" s="32" t="n">
        <v>6358.8</v>
      </c>
      <c r="E95" s="14" t="n">
        <f aca="false">SUM([1]січень!E95+[1]лютий!E95+[1]березень!E95+[1]квітень!E95+[1]травень!E95)</f>
        <v>13608.79</v>
      </c>
      <c r="F95" s="14" t="n">
        <f aca="false">SUM([1]січень!F95+[1]лютий!F95+[1]березень!F95+[1]квітень!F95+[1]травень!F95)</f>
        <v>158.8</v>
      </c>
      <c r="G95" s="14" t="n">
        <f aca="false">SUM([1]січень!G95+[1]лютий!G95+[1]березень!G95+[1]квітень!G95+[1]травень!G95)</f>
        <v>0</v>
      </c>
      <c r="H95" s="14" t="n">
        <f aca="false">SUM([1]січень!H95+[1]лютий!H95+[1]березень!H95+[1]квітень!H95+[1]травень!H95)</f>
        <v>619.22</v>
      </c>
      <c r="I95" s="14" t="n">
        <f aca="false">SUM([1]січень!I95+[1]лютий!I95+[1]березень!I95+[1]квітень!I95+[1]травень!I95)</f>
        <v>0</v>
      </c>
      <c r="J95" s="15" t="n">
        <f aca="false">K95/D95</f>
        <v>31.1840583128892</v>
      </c>
      <c r="K95" s="16" t="n">
        <f aca="false">L95+M95+E95</f>
        <v>198293.19</v>
      </c>
      <c r="L95" s="16" t="n">
        <f aca="false">F95*1163</f>
        <v>184684.4</v>
      </c>
      <c r="M95" s="16" t="n">
        <f aca="false">G95*9.5</f>
        <v>0</v>
      </c>
      <c r="N95" s="17"/>
      <c r="O95" s="18"/>
      <c r="P95" s="19"/>
    </row>
    <row r="96" customFormat="false" ht="13.8" hidden="false" customHeight="false" outlineLevel="0" collapsed="false">
      <c r="A96" s="11" t="n">
        <v>34</v>
      </c>
      <c r="B96" s="31" t="s">
        <v>102</v>
      </c>
      <c r="C96" s="32" t="n">
        <v>1503</v>
      </c>
      <c r="D96" s="32" t="n">
        <v>9462</v>
      </c>
      <c r="E96" s="14" t="n">
        <f aca="false">SUM([1]січень!E92+[1]лютий!E92+[1]березень!E92+[1]квітень!E92+[1]травень!E92)</f>
        <v>20327.23</v>
      </c>
      <c r="F96" s="14" t="n">
        <f aca="false">SUM([1]січень!F92+[1]лютий!F92+[1]березень!F92+[1]квітень!F92+[1]травень!F92)</f>
        <v>232.9</v>
      </c>
      <c r="G96" s="14" t="n">
        <f aca="false">SUM([1]січень!G92+[1]лютий!G92+[1]березень!G92+[1]квітень!G92+[1]травень!G92)</f>
        <v>0</v>
      </c>
      <c r="H96" s="14" t="n">
        <f aca="false">SUM([1]січень!H92+[1]лютий!H92+[1]березень!H92+[1]квітень!H92+[1]травень!H92)</f>
        <v>494.87</v>
      </c>
      <c r="I96" s="14" t="n">
        <f aca="false">SUM([1]січень!I92+[1]лютий!I92+[1]березень!I92+[1]квітень!I92+[1]травень!I92)</f>
        <v>0</v>
      </c>
      <c r="J96" s="15" t="n">
        <f aca="false">K96/D96</f>
        <v>30.7746702599873</v>
      </c>
      <c r="K96" s="16" t="n">
        <f aca="false">L96+M96+E96</f>
        <v>291189.93</v>
      </c>
      <c r="L96" s="16" t="n">
        <f aca="false">F96*1163</f>
        <v>270862.7</v>
      </c>
      <c r="M96" s="16" t="n">
        <f aca="false">G96*9.5</f>
        <v>0</v>
      </c>
      <c r="N96" s="17"/>
      <c r="O96" s="18"/>
      <c r="P96" s="19"/>
    </row>
    <row r="97" customFormat="false" ht="13.8" hidden="false" customHeight="false" outlineLevel="0" collapsed="false">
      <c r="A97" s="11" t="n">
        <v>35</v>
      </c>
      <c r="B97" s="31" t="s">
        <v>103</v>
      </c>
      <c r="C97" s="32" t="n">
        <v>819</v>
      </c>
      <c r="D97" s="32" t="n">
        <v>7454.8</v>
      </c>
      <c r="E97" s="14" t="n">
        <f aca="false">SUM([1]січень!E97+[1]лютий!E97+[1]березень!E97+[1]квітень!E97+[1]травень!E97)</f>
        <v>6423.81</v>
      </c>
      <c r="F97" s="14" t="n">
        <f aca="false">SUM([1]січень!F97+[1]лютий!F97+[1]березень!F97+[1]квітень!F97+[1]травень!F97)</f>
        <v>182.69</v>
      </c>
      <c r="G97" s="14" t="n">
        <f aca="false">SUM([1]січень!G97+[1]лютий!G97+[1]березень!G97+[1]квітень!G97+[1]травень!G97)</f>
        <v>0</v>
      </c>
      <c r="H97" s="14" t="n">
        <f aca="false">SUM([1]січень!H97+[1]лютий!H97+[1]березень!H97+[1]квітень!H97+[1]травень!H97)</f>
        <v>389.01</v>
      </c>
      <c r="I97" s="14" t="n">
        <f aca="false">SUM([1]січень!I97+[1]лютий!I97+[1]березень!I97+[1]квітень!I97+[1]травень!I97)</f>
        <v>0</v>
      </c>
      <c r="J97" s="15" t="n">
        <f aca="false">K97/D97</f>
        <v>29.3625959113591</v>
      </c>
      <c r="K97" s="16" t="n">
        <f aca="false">L97+M97+E97</f>
        <v>218892.28</v>
      </c>
      <c r="L97" s="16" t="n">
        <f aca="false">F97*1163</f>
        <v>212468.47</v>
      </c>
      <c r="M97" s="16" t="n">
        <f aca="false">G97*9.5</f>
        <v>0</v>
      </c>
      <c r="N97" s="17"/>
      <c r="O97" s="18"/>
      <c r="P97" s="19"/>
    </row>
    <row r="98" customFormat="false" ht="13.8" hidden="false" customHeight="false" outlineLevel="0" collapsed="false">
      <c r="A98" s="11" t="n">
        <v>36</v>
      </c>
      <c r="B98" s="31" t="s">
        <v>104</v>
      </c>
      <c r="C98" s="32" t="n">
        <v>527</v>
      </c>
      <c r="D98" s="32" t="n">
        <v>5073</v>
      </c>
      <c r="E98" s="14" t="n">
        <f aca="false">SUM([1]січень!E99+[1]лютий!E99+[1]березень!E99+[1]квітень!E99+[1]травень!E99)</f>
        <v>130042.55</v>
      </c>
      <c r="F98" s="14" t="n">
        <f aca="false">SUM([1]січень!F99+[1]лютий!F99+[1]березень!F99+[1]квітень!F99+[1]травень!F99)</f>
        <v>0</v>
      </c>
      <c r="G98" s="14" t="n">
        <f aca="false">SUM([1]січень!G99+[1]лютий!G99+[1]березень!G99+[1]квітень!G99+[1]травень!G99)</f>
        <v>0</v>
      </c>
      <c r="H98" s="14" t="n">
        <f aca="false">SUM([1]січень!H99+[1]лютий!H99+[1]березень!H99+[1]квітень!H99+[1]травень!H99)</f>
        <v>263.34</v>
      </c>
      <c r="I98" s="14" t="n">
        <f aca="false">SUM([1]січень!I99+[1]лютий!I99+[1]березень!I99+[1]квітень!I99+[1]травень!I99)</f>
        <v>0</v>
      </c>
      <c r="J98" s="15" t="n">
        <f aca="false">K98/D98</f>
        <v>25.6342499507195</v>
      </c>
      <c r="K98" s="16" t="n">
        <f aca="false">L98+M98+E98</f>
        <v>130042.55</v>
      </c>
      <c r="L98" s="16" t="n">
        <f aca="false">F98*1163</f>
        <v>0</v>
      </c>
      <c r="M98" s="16" t="n">
        <f aca="false">G98*9.5</f>
        <v>0</v>
      </c>
      <c r="N98" s="17"/>
      <c r="O98" s="18"/>
      <c r="P98" s="19"/>
    </row>
    <row r="99" customFormat="false" ht="13.8" hidden="false" customHeight="false" outlineLevel="0" collapsed="false">
      <c r="A99" s="11" t="n">
        <v>37</v>
      </c>
      <c r="B99" s="31" t="s">
        <v>105</v>
      </c>
      <c r="C99" s="32" t="n">
        <v>627</v>
      </c>
      <c r="D99" s="32" t="n">
        <v>9508</v>
      </c>
      <c r="E99" s="14" t="n">
        <f aca="false">SUM([1]січень!E98+[1]лютий!E98+[1]березень!E98+[1]квітень!E98+[1]травень!E98)</f>
        <v>49377.97</v>
      </c>
      <c r="F99" s="14" t="n">
        <f aca="false">SUM([1]січень!F98+[1]лютий!F98+[1]березень!F98+[1]квітень!F98+[1]травень!F98)</f>
        <v>161.24</v>
      </c>
      <c r="G99" s="14" t="n">
        <f aca="false">SUM([1]січень!G98+[1]лютий!G98+[1]березень!G98+[1]квітень!G98+[1]травень!G98)</f>
        <v>0</v>
      </c>
      <c r="H99" s="14" t="n">
        <f aca="false">SUM([1]січень!H98+[1]лютий!H98+[1]березень!H98+[1]квітень!H98+[1]травень!H98)</f>
        <v>947.3</v>
      </c>
      <c r="I99" s="14" t="n">
        <f aca="false">SUM([1]січень!I98+[1]лютий!I98+[1]березень!I98+[1]квітень!I98+[1]травень!I98)</f>
        <v>142.83</v>
      </c>
      <c r="J99" s="15" t="n">
        <f aca="false">K99/D99</f>
        <v>24.9158697938578</v>
      </c>
      <c r="K99" s="16" t="n">
        <f aca="false">L99+M99+E99</f>
        <v>236900.09</v>
      </c>
      <c r="L99" s="16" t="n">
        <f aca="false">F99*1163</f>
        <v>187522.12</v>
      </c>
      <c r="M99" s="16" t="n">
        <f aca="false">G99*9.5</f>
        <v>0</v>
      </c>
      <c r="N99" s="17"/>
      <c r="O99" s="18"/>
      <c r="P99" s="19"/>
    </row>
    <row r="100" customFormat="false" ht="13.8" hidden="false" customHeight="false" outlineLevel="0" collapsed="false">
      <c r="A100" s="11" t="n">
        <v>38</v>
      </c>
      <c r="B100" s="31" t="s">
        <v>106</v>
      </c>
      <c r="C100" s="32" t="n">
        <v>1702</v>
      </c>
      <c r="D100" s="32" t="n">
        <v>8678</v>
      </c>
      <c r="E100" s="14" t="n">
        <f aca="false">SUM([1]січень!E100+[1]лютий!E100+[1]березень!E100+[1]квітень!E100+[1]травень!E100)</f>
        <v>12803.35</v>
      </c>
      <c r="F100" s="14" t="n">
        <f aca="false">SUM([1]січень!F100+[1]лютий!F100+[1]березень!F100+[1]квітень!F100+[1]травень!F100)</f>
        <v>168.31</v>
      </c>
      <c r="G100" s="14" t="n">
        <f aca="false">SUM([1]січень!G100+[1]лютий!G100+[1]березень!G100+[1]квітень!G100+[1]травень!G100)</f>
        <v>0</v>
      </c>
      <c r="H100" s="14" t="n">
        <f aca="false">SUM([1]січень!H100+[1]лютий!H100+[1]березень!H100+[1]квітень!H100+[1]травень!H100)</f>
        <v>620.15</v>
      </c>
      <c r="I100" s="14" t="n">
        <f aca="false">SUM([1]січень!I100+[1]лютий!I100+[1]березень!I100+[1]квітень!I100+[1]травень!I100)</f>
        <v>0</v>
      </c>
      <c r="J100" s="15" t="n">
        <f aca="false">K100/D100</f>
        <v>24.0317907351924</v>
      </c>
      <c r="K100" s="16" t="n">
        <f aca="false">L100+M100+E100</f>
        <v>208547.88</v>
      </c>
      <c r="L100" s="16" t="n">
        <f aca="false">F100*1163</f>
        <v>195744.53</v>
      </c>
      <c r="M100" s="16" t="n">
        <f aca="false">G100*9.5</f>
        <v>0</v>
      </c>
      <c r="N100" s="17"/>
      <c r="O100" s="18"/>
      <c r="P100" s="19"/>
    </row>
    <row r="101" customFormat="false" ht="13.8" hidden="false" customHeight="false" outlineLevel="0" collapsed="false">
      <c r="A101" s="11" t="n">
        <v>39</v>
      </c>
      <c r="B101" s="31" t="s">
        <v>107</v>
      </c>
      <c r="C101" s="32" t="n">
        <v>667</v>
      </c>
      <c r="D101" s="32" t="n">
        <v>10267.3</v>
      </c>
      <c r="E101" s="14" t="n">
        <f aca="false">SUM([1]січень!E101+[1]лютий!E101+[1]березень!E101+[1]квітень!E101+[1]травень!E101)</f>
        <v>14192.85</v>
      </c>
      <c r="F101" s="14" t="n">
        <f aca="false">SUM([1]січень!F101+[1]лютий!F101+[1]березень!F101+[1]квітень!F101+[1]травень!F101)</f>
        <v>133.11</v>
      </c>
      <c r="G101" s="14" t="n">
        <f aca="false">SUM([1]січень!G101+[1]лютий!G101+[1]березень!G101+[1]квітень!G101+[1]травень!G101)</f>
        <v>0</v>
      </c>
      <c r="H101" s="14" t="n">
        <f aca="false">SUM([1]січень!H101+[1]лютий!H101+[1]березень!H101+[1]квітень!H101+[1]травень!H101)</f>
        <v>542.98</v>
      </c>
      <c r="I101" s="14" t="n">
        <f aca="false">SUM([1]січень!I101+[1]лютий!I101+[1]березень!I101+[1]квітень!I101+[1]травень!I101)</f>
        <v>24.06</v>
      </c>
      <c r="J101" s="15" t="n">
        <f aca="false">K101/D101</f>
        <v>16.460002142725</v>
      </c>
      <c r="K101" s="16" t="n">
        <f aca="false">L101+M101+E101</f>
        <v>168999.78</v>
      </c>
      <c r="L101" s="16" t="n">
        <f aca="false">F101*1163</f>
        <v>154806.93</v>
      </c>
      <c r="M101" s="16" t="n">
        <f aca="false">G101*9.5</f>
        <v>0</v>
      </c>
      <c r="N101" s="17"/>
      <c r="O101" s="18"/>
      <c r="P101" s="19"/>
    </row>
    <row r="102" customFormat="false" ht="13.8" hidden="false" customHeight="false" outlineLevel="0" collapsed="false">
      <c r="A102" s="11" t="n">
        <v>40</v>
      </c>
      <c r="B102" s="31" t="s">
        <v>108</v>
      </c>
      <c r="C102" s="32" t="n">
        <v>1824</v>
      </c>
      <c r="D102" s="32" t="n">
        <v>14670</v>
      </c>
      <c r="E102" s="14" t="n">
        <f aca="false">SUM([1]січень!E102+[1]лютий!E102+[1]березень!E102+[1]квітень!E102+[1]травень!E102)</f>
        <v>41971.92</v>
      </c>
      <c r="F102" s="14" t="n">
        <f aca="false">SUM([1]січень!F102+[1]лютий!F102+[1]березень!F102+[1]квітень!F102+[1]травень!F102)</f>
        <v>134.67</v>
      </c>
      <c r="G102" s="14" t="n">
        <f aca="false">SUM([1]січень!G102+[1]лютий!G102+[1]березень!G102+[1]квітень!G102+[1]травень!G102)</f>
        <v>0</v>
      </c>
      <c r="H102" s="14" t="n">
        <f aca="false">SUM([1]січень!H102+[1]лютий!H102+[1]березень!H102+[1]квітень!H102+[1]травень!H102)</f>
        <v>1444.28</v>
      </c>
      <c r="I102" s="14" t="n">
        <f aca="false">SUM([1]січень!I102+[1]лютий!I102+[1]березень!I102+[1]квітень!I102+[1]травень!I102)</f>
        <v>310.11</v>
      </c>
      <c r="J102" s="15" t="n">
        <f aca="false">K102/D102</f>
        <v>13.53736400818</v>
      </c>
      <c r="K102" s="16" t="n">
        <f aca="false">L102+M102+E102</f>
        <v>198593.13</v>
      </c>
      <c r="L102" s="16" t="n">
        <f aca="false">F102*1163</f>
        <v>156621.21</v>
      </c>
      <c r="M102" s="16" t="n">
        <f aca="false">G102*9.5</f>
        <v>0</v>
      </c>
      <c r="N102" s="17"/>
      <c r="O102" s="18"/>
      <c r="P102" s="19"/>
    </row>
    <row r="103" customFormat="false" ht="13.8" hidden="false" customHeight="false" outlineLevel="0" collapsed="false">
      <c r="A103" s="11" t="n">
        <v>41</v>
      </c>
      <c r="B103" s="31" t="s">
        <v>109</v>
      </c>
      <c r="C103" s="32" t="n">
        <v>101</v>
      </c>
      <c r="D103" s="32" t="n">
        <v>763</v>
      </c>
      <c r="E103" s="14" t="n">
        <f aca="false">SUM([1]січень!E103+[1]лютий!E103+[1]березень!E103+[1]квітень!E103+[1]травень!E103)</f>
        <v>8328.2</v>
      </c>
      <c r="F103" s="14" t="n">
        <f aca="false">SUM([1]січень!F103+[1]лютий!F103+[1]березень!F103+[1]квітень!F103+[1]травень!F103)</f>
        <v>0</v>
      </c>
      <c r="G103" s="14" t="n">
        <f aca="false">SUM([1]січень!G103+[1]лютий!G103+[1]березень!G103+[1]квітень!G103+[1]травень!G103)</f>
        <v>0</v>
      </c>
      <c r="H103" s="14" t="n">
        <f aca="false">SUM([1]січень!H103+[1]лютий!H103+[1]березень!H103+[1]квітень!H103+[1]травень!H103)</f>
        <v>0</v>
      </c>
      <c r="I103" s="14" t="n">
        <f aca="false">SUM([1]січень!I103+[1]лютий!I103+[1]березень!I103+[1]квітень!I103+[1]травень!I103)</f>
        <v>0</v>
      </c>
      <c r="J103" s="15" t="n">
        <f aca="false">K103/D103</f>
        <v>10.9150720838794</v>
      </c>
      <c r="K103" s="16" t="n">
        <f aca="false">L103+M103+E103</f>
        <v>8328.2</v>
      </c>
      <c r="L103" s="16" t="n">
        <f aca="false">F103*1163</f>
        <v>0</v>
      </c>
      <c r="M103" s="16" t="n">
        <f aca="false">G103*9.5</f>
        <v>0</v>
      </c>
      <c r="N103" s="17"/>
      <c r="O103" s="18"/>
      <c r="P103" s="19"/>
    </row>
    <row r="104" customFormat="false" ht="13.8" hidden="false" customHeight="false" outlineLevel="0" collapsed="false">
      <c r="A104" s="11" t="n">
        <v>42</v>
      </c>
      <c r="B104" s="31" t="s">
        <v>110</v>
      </c>
      <c r="C104" s="32" t="n">
        <v>57</v>
      </c>
      <c r="D104" s="32" t="n">
        <v>626</v>
      </c>
      <c r="E104" s="14" t="n">
        <f aca="false">SUM([1]січень!E104+[1]лютий!E104+[1]березень!E104+[1]квітень!E104+[1]травень!E104)</f>
        <v>5560.56</v>
      </c>
      <c r="F104" s="14" t="n">
        <f aca="false">SUM([1]січень!F104+[1]лютий!F104+[1]березень!F104+[1]квітень!F104+[1]травень!F104)</f>
        <v>0</v>
      </c>
      <c r="G104" s="14" t="n">
        <f aca="false">SUM([1]січень!G104+[1]лютий!G104+[1]березень!G104+[1]квітень!G104+[1]травень!G104)</f>
        <v>0</v>
      </c>
      <c r="H104" s="14" t="n">
        <f aca="false">SUM([1]січень!H104+[1]лютий!H104+[1]березень!H104+[1]квітень!H104+[1]травень!H104)</f>
        <v>85.2</v>
      </c>
      <c r="I104" s="14" t="n">
        <f aca="false">SUM([1]січень!I104+[1]лютий!I104+[1]березень!I104+[1]квітень!I104+[1]травень!I104)</f>
        <v>0</v>
      </c>
      <c r="J104" s="15" t="n">
        <f aca="false">K104/D104</f>
        <v>8.88268370607029</v>
      </c>
      <c r="K104" s="16" t="n">
        <f aca="false">L104+M104+E104</f>
        <v>5560.56</v>
      </c>
      <c r="L104" s="16" t="n">
        <f aca="false">F104*1163</f>
        <v>0</v>
      </c>
      <c r="M104" s="16" t="n">
        <f aca="false">G104*9.5</f>
        <v>0</v>
      </c>
      <c r="N104" s="17"/>
      <c r="O104" s="18"/>
      <c r="P104" s="19"/>
    </row>
    <row r="105" customFormat="false" ht="13.8" hidden="false" customHeight="false" outlineLevel="0" collapsed="false">
      <c r="A105" s="11" t="n">
        <v>43</v>
      </c>
      <c r="B105" s="31" t="s">
        <v>111</v>
      </c>
      <c r="C105" s="32" t="n">
        <v>163</v>
      </c>
      <c r="D105" s="13" t="n">
        <v>1947.3</v>
      </c>
      <c r="E105" s="14" t="n">
        <f aca="false">SUM([1]січень!E105+[1]лютий!E105+[1]березень!E105+[1]квітень!E105+[1]травень!E105)</f>
        <v>14605.69</v>
      </c>
      <c r="F105" s="14" t="n">
        <f aca="false">SUM([1]січень!F105+[1]лютий!F105+[1]березень!F105+[1]квітень!F105+[1]травень!F105)</f>
        <v>0</v>
      </c>
      <c r="G105" s="14" t="n">
        <f aca="false">SUM([1]січень!G105+[1]лютий!G105+[1]березень!G105+[1]квітень!G105+[1]травень!G105)</f>
        <v>0</v>
      </c>
      <c r="H105" s="14" t="n">
        <f aca="false">SUM([1]січень!H105+[1]лютий!H105+[1]березень!H105+[1]квітень!H105+[1]травень!H105)</f>
        <v>154.92</v>
      </c>
      <c r="I105" s="14" t="n">
        <f aca="false">SUM([1]січень!I105+[1]лютий!I105+[1]березень!I105+[1]квітень!I105+[1]травень!I105)</f>
        <v>0</v>
      </c>
      <c r="J105" s="15" t="n">
        <f aca="false">K105/D105</f>
        <v>7.50048271966312</v>
      </c>
      <c r="K105" s="16" t="n">
        <f aca="false">L105+M105+E105</f>
        <v>14605.69</v>
      </c>
      <c r="L105" s="16" t="n">
        <f aca="false">F105*1193</f>
        <v>0</v>
      </c>
      <c r="M105" s="16" t="n">
        <f aca="false">G105*9.5</f>
        <v>0</v>
      </c>
      <c r="N105" s="17"/>
      <c r="O105" s="18"/>
      <c r="P105" s="19"/>
    </row>
    <row r="106" customFormat="false" ht="13.8" hidden="false" customHeight="false" outlineLevel="0" collapsed="false">
      <c r="A106" s="11" t="n">
        <v>44</v>
      </c>
      <c r="B106" s="33" t="s">
        <v>112</v>
      </c>
      <c r="C106" s="32" t="n">
        <v>26</v>
      </c>
      <c r="D106" s="32" t="n">
        <v>154</v>
      </c>
      <c r="E106" s="14" t="n">
        <f aca="false">SUM([1]лютий!E107+[1]березень!E107+[1]квітень!E107+[1]травень!E107)</f>
        <v>193.55</v>
      </c>
      <c r="F106" s="14" t="n">
        <f aca="false">SUM([1]лютий!F107+[1]березень!F107+[1]квітень!F107+[1]травень!F107)</f>
        <v>0</v>
      </c>
      <c r="G106" s="14" t="n">
        <f aca="false">SUM([1]лютий!G107+[1]березень!G107+[1]квітень!G107+[1]травень!G107)</f>
        <v>0</v>
      </c>
      <c r="H106" s="14" t="n">
        <f aca="false">SUM([1]лютий!H107+[1]березень!H107+[1]квітень!H107+[1]травень!H107)</f>
        <v>0</v>
      </c>
      <c r="I106" s="14" t="n">
        <f aca="false">SUM([1]лютий!I107+[1]березень!I107+[1]квітень!I107+[1]травень!I107)</f>
        <v>0</v>
      </c>
      <c r="J106" s="15" t="n">
        <f aca="false">K106/D106</f>
        <v>1.25681818181818</v>
      </c>
      <c r="K106" s="16" t="n">
        <f aca="false">L106+M106+E106</f>
        <v>193.55</v>
      </c>
      <c r="L106" s="16" t="n">
        <f aca="false">F106*1163</f>
        <v>0</v>
      </c>
      <c r="M106" s="16" t="n">
        <f aca="false">G106*9.5</f>
        <v>0</v>
      </c>
      <c r="N106" s="17"/>
      <c r="O106" s="18"/>
      <c r="P106" s="19"/>
    </row>
    <row r="107" customFormat="false" ht="13.8" hidden="false" customHeight="false" outlineLevel="0" collapsed="false">
      <c r="A107" s="11" t="n">
        <v>45</v>
      </c>
      <c r="B107" s="31" t="s">
        <v>113</v>
      </c>
      <c r="C107" s="32" t="n">
        <v>310</v>
      </c>
      <c r="D107" s="32" t="n">
        <v>1443</v>
      </c>
      <c r="E107" s="14" t="n">
        <f aca="false">SUM([1]січень!E106+[1]лютий!E106+[1]березень!E106+[1]квітень!E106+[1]травень!E106)</f>
        <v>999.86</v>
      </c>
      <c r="F107" s="14" t="n">
        <f aca="false">SUM([1]січень!F106+[1]лютий!F106+[1]березень!F106+[1]квітень!F106+[1]травень!F106)</f>
        <v>0</v>
      </c>
      <c r="G107" s="14" t="n">
        <f aca="false">SUM([1]січень!G106+[1]лютий!G106+[1]березень!G106+[1]квітень!G106+[1]травень!G106)</f>
        <v>0</v>
      </c>
      <c r="H107" s="14" t="n">
        <f aca="false">SUM([1]січень!H106+[1]лютий!H106+[1]березень!H106+[1]квітень!H106+[1]травень!H106)</f>
        <v>0</v>
      </c>
      <c r="I107" s="14" t="n">
        <f aca="false">SUM([1]січень!I106+[1]лютий!I106+[1]березень!I106+[1]квітень!I106+[1]травень!I106)</f>
        <v>0</v>
      </c>
      <c r="J107" s="15" t="n">
        <f aca="false">K107/D107</f>
        <v>0.692903672903673</v>
      </c>
      <c r="K107" s="16" t="n">
        <f aca="false">L107+M107+E107</f>
        <v>999.86</v>
      </c>
      <c r="L107" s="16" t="n">
        <f aca="false">F107*1163</f>
        <v>0</v>
      </c>
      <c r="M107" s="16" t="n">
        <f aca="false">G107*9.5</f>
        <v>0</v>
      </c>
      <c r="N107" s="17"/>
      <c r="O107" s="18"/>
      <c r="P107" s="19"/>
    </row>
    <row r="108" customFormat="false" ht="13.8" hidden="false" customHeight="false" outlineLevel="0" collapsed="false">
      <c r="A108" s="28"/>
      <c r="B108" s="23" t="s">
        <v>66</v>
      </c>
      <c r="C108" s="24" t="n">
        <f aca="false">SUM(C63:C107)</f>
        <v>37813</v>
      </c>
      <c r="D108" s="24" t="n">
        <f aca="false">SUM(D63:D107)</f>
        <v>212648.49</v>
      </c>
      <c r="E108" s="24" t="n">
        <f aca="false">SUM(E63:E107)</f>
        <v>779823.58</v>
      </c>
      <c r="F108" s="24" t="n">
        <f aca="false">SUM(F63:F107)</f>
        <v>5743.77</v>
      </c>
      <c r="G108" s="24" t="n">
        <f aca="false">SUM(G63:G107)</f>
        <v>55221</v>
      </c>
      <c r="H108" s="24" t="n">
        <f aca="false">SUM(H63:H107)</f>
        <v>18908.36</v>
      </c>
      <c r="I108" s="24" t="n">
        <f aca="false">SUM(I63:I107)</f>
        <v>1879.95</v>
      </c>
      <c r="J108" s="26"/>
      <c r="K108" s="27"/>
      <c r="L108" s="27"/>
      <c r="M108" s="27"/>
      <c r="N108" s="17"/>
      <c r="O108" s="18"/>
    </row>
    <row r="109" customFormat="false" ht="13.8" hidden="false" customHeight="false" outlineLevel="0" collapsed="false">
      <c r="A109" s="28"/>
      <c r="B109" s="23" t="s">
        <v>67</v>
      </c>
      <c r="C109" s="24"/>
      <c r="D109" s="24"/>
      <c r="E109" s="24"/>
      <c r="F109" s="24"/>
      <c r="G109" s="24"/>
      <c r="H109" s="24"/>
      <c r="I109" s="24"/>
      <c r="J109" s="34" t="n">
        <f aca="false">SUM(J63:J107)/45</f>
        <v>45.9632570515264</v>
      </c>
      <c r="K109" s="27"/>
      <c r="L109" s="27"/>
      <c r="M109" s="27"/>
      <c r="N109" s="17"/>
      <c r="O109" s="18"/>
    </row>
    <row r="110" customFormat="false" ht="13.8" hidden="false" customHeight="false" outlineLevel="0" collapsed="false">
      <c r="A110" s="28"/>
      <c r="B110" s="28" t="s">
        <v>114</v>
      </c>
      <c r="C110" s="28"/>
      <c r="D110" s="28"/>
      <c r="E110" s="35" t="n">
        <f aca="false">E56+E108</f>
        <v>1638475.79</v>
      </c>
      <c r="F110" s="35" t="n">
        <f aca="false">F56+F108</f>
        <v>9281.66</v>
      </c>
      <c r="G110" s="35" t="n">
        <f aca="false">G56+G108</f>
        <v>76717.06</v>
      </c>
      <c r="H110" s="35" t="n">
        <f aca="false">H56+H108</f>
        <v>43030.15</v>
      </c>
      <c r="I110" s="35" t="n">
        <f aca="false">I56+I108</f>
        <v>9665.92</v>
      </c>
      <c r="J110" s="28"/>
      <c r="K110" s="28"/>
      <c r="L110" s="28"/>
      <c r="M110" s="28"/>
      <c r="N110" s="17"/>
      <c r="O110" s="18"/>
    </row>
    <row r="111" customFormat="false" ht="13.8" hidden="false" customHeight="false" outlineLevel="0" collapsed="false">
      <c r="A111" s="36"/>
      <c r="B111" s="37"/>
      <c r="C111" s="38"/>
      <c r="D111" s="38"/>
      <c r="E111" s="38"/>
      <c r="F111" s="38"/>
      <c r="G111" s="38"/>
      <c r="H111" s="38"/>
      <c r="I111" s="38"/>
      <c r="J111" s="39"/>
      <c r="K111" s="40"/>
      <c r="L111" s="40"/>
      <c r="M111" s="40"/>
      <c r="O111" s="18"/>
    </row>
    <row r="112" customFormat="false" ht="13.8" hidden="false" customHeight="false" outlineLevel="0" collapsed="false">
      <c r="A112" s="36"/>
      <c r="B112" s="37"/>
      <c r="C112" s="38"/>
      <c r="D112" s="38"/>
      <c r="E112" s="38"/>
      <c r="F112" s="38"/>
      <c r="G112" s="38"/>
      <c r="H112" s="38"/>
      <c r="I112" s="38"/>
      <c r="J112" s="39"/>
      <c r="K112" s="40"/>
      <c r="L112" s="40"/>
      <c r="M112" s="40"/>
      <c r="O112" s="18"/>
    </row>
    <row r="113" customFormat="false" ht="13.8" hidden="false" customHeight="false" outlineLevel="0" collapsed="false">
      <c r="A113" s="36"/>
      <c r="B113" s="37"/>
      <c r="C113" s="38"/>
      <c r="D113" s="38"/>
      <c r="E113" s="38"/>
      <c r="F113" s="38"/>
      <c r="G113" s="38"/>
      <c r="H113" s="38"/>
      <c r="I113" s="38"/>
      <c r="J113" s="39"/>
      <c r="K113" s="40"/>
      <c r="L113" s="40"/>
      <c r="M113" s="40"/>
      <c r="O113" s="18"/>
    </row>
    <row r="114" customFormat="false" ht="13.8" hidden="false" customHeight="false" outlineLevel="0" collapsed="false">
      <c r="A114" s="36"/>
      <c r="B114" s="37"/>
      <c r="C114" s="38"/>
      <c r="D114" s="38"/>
      <c r="E114" s="38"/>
      <c r="F114" s="38"/>
      <c r="G114" s="38"/>
      <c r="H114" s="38"/>
      <c r="I114" s="38"/>
      <c r="J114" s="39"/>
      <c r="K114" s="40"/>
      <c r="L114" s="40"/>
      <c r="M114" s="40"/>
      <c r="O114" s="18"/>
    </row>
    <row r="115" customFormat="false" ht="13.8" hidden="false" customHeight="false" outlineLevel="0" collapsed="false">
      <c r="A115" s="36"/>
      <c r="B115" s="37"/>
      <c r="C115" s="38"/>
      <c r="D115" s="38"/>
      <c r="E115" s="38"/>
      <c r="F115" s="38"/>
      <c r="G115" s="38"/>
      <c r="H115" s="38"/>
      <c r="I115" s="38"/>
      <c r="J115" s="39"/>
      <c r="K115" s="40"/>
      <c r="L115" s="40"/>
      <c r="M115" s="40"/>
      <c r="N115" s="17"/>
      <c r="O115" s="18"/>
    </row>
    <row r="116" customFormat="false" ht="13.8" hidden="false" customHeight="false" outlineLevel="0" collapsed="false">
      <c r="A116" s="36"/>
      <c r="B116" s="37"/>
      <c r="C116" s="38"/>
      <c r="D116" s="38"/>
      <c r="E116" s="38"/>
      <c r="F116" s="38"/>
      <c r="G116" s="38"/>
      <c r="H116" s="38"/>
      <c r="I116" s="38"/>
      <c r="J116" s="39"/>
      <c r="K116" s="41"/>
      <c r="L116" s="40"/>
      <c r="M116" s="40"/>
      <c r="N116" s="17"/>
      <c r="O116" s="18"/>
    </row>
    <row r="117" customFormat="false" ht="13.8" hidden="false" customHeight="false" outlineLevel="0" collapsed="false">
      <c r="N117" s="17"/>
      <c r="O117" s="18"/>
    </row>
    <row r="118" customFormat="false" ht="13.8" hidden="false" customHeight="true" outlineLevel="0" collapsed="false">
      <c r="A118" s="5" t="s">
        <v>1</v>
      </c>
      <c r="B118" s="6" t="s">
        <v>2</v>
      </c>
      <c r="C118" s="6" t="s">
        <v>3</v>
      </c>
      <c r="D118" s="6" t="s">
        <v>4</v>
      </c>
      <c r="E118" s="6" t="s">
        <v>5</v>
      </c>
      <c r="F118" s="6"/>
      <c r="G118" s="6"/>
      <c r="H118" s="6"/>
      <c r="I118" s="6"/>
      <c r="J118" s="6" t="s">
        <v>6</v>
      </c>
      <c r="K118" s="6" t="s">
        <v>7</v>
      </c>
      <c r="L118" s="6"/>
      <c r="M118" s="6"/>
      <c r="N118" s="17"/>
      <c r="O118" s="18"/>
    </row>
    <row r="119" customFormat="false" ht="49.75" hidden="false" customHeight="true" outlineLevel="0" collapsed="false">
      <c r="A119" s="5"/>
      <c r="B119" s="6"/>
      <c r="C119" s="6"/>
      <c r="D119" s="6"/>
      <c r="E119" s="6" t="s">
        <v>8</v>
      </c>
      <c r="F119" s="6" t="s">
        <v>9</v>
      </c>
      <c r="G119" s="6" t="s">
        <v>10</v>
      </c>
      <c r="H119" s="6" t="s">
        <v>11</v>
      </c>
      <c r="I119" s="6" t="s">
        <v>12</v>
      </c>
      <c r="J119" s="6"/>
      <c r="K119" s="6" t="s">
        <v>13</v>
      </c>
      <c r="L119" s="6" t="s">
        <v>14</v>
      </c>
      <c r="M119" s="6" t="s">
        <v>15</v>
      </c>
      <c r="N119" s="17"/>
      <c r="O119" s="18"/>
    </row>
    <row r="120" customFormat="false" ht="13.8" hidden="false" customHeight="false" outlineLevel="0" collapsed="false">
      <c r="A120" s="42" t="s">
        <v>115</v>
      </c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17"/>
      <c r="O120" s="18"/>
    </row>
    <row r="121" customFormat="false" ht="24.85" hidden="false" customHeight="false" outlineLevel="0" collapsed="false">
      <c r="A121" s="43" t="n">
        <v>1</v>
      </c>
      <c r="B121" s="31" t="s">
        <v>116</v>
      </c>
      <c r="C121" s="44" t="n">
        <v>14</v>
      </c>
      <c r="D121" s="45" t="n">
        <v>31</v>
      </c>
      <c r="E121" s="46" t="n">
        <f aca="false">SUM([1]січень!E120+[1]лютий!E121+[1]березень!E121+[1]квітень!E121+[1]травень!E121)</f>
        <v>28.14</v>
      </c>
      <c r="F121" s="46" t="n">
        <f aca="false">SUM([1]січень!F120+[1]лютий!F121+[1]березень!F121+[1]квітень!F121+[1]травень!F121)</f>
        <v>0</v>
      </c>
      <c r="G121" s="46" t="n">
        <f aca="false">SUM([1]січень!G120+[1]лютий!G121+[1]березень!G121+[1]квітень!G121+[1]травень!G121)</f>
        <v>841.69</v>
      </c>
      <c r="H121" s="46" t="n">
        <f aca="false">SUM([1]січень!H120+[1]лютий!H121+[1]березень!H121+[1]квітень!H121+[1]травень!H121)</f>
        <v>0</v>
      </c>
      <c r="I121" s="46" t="n">
        <f aca="false">SUM([1]січень!I120+[1]лютий!I121+[1]березень!I121+[1]квітень!I121+[1]травень!I121)</f>
        <v>0</v>
      </c>
      <c r="J121" s="47" t="n">
        <f aca="false">K121/D121</f>
        <v>258.845</v>
      </c>
      <c r="K121" s="48" t="n">
        <f aca="false">L121+M121+E121</f>
        <v>8024.195</v>
      </c>
      <c r="L121" s="48" t="n">
        <f aca="false">F121*1163</f>
        <v>0</v>
      </c>
      <c r="M121" s="48" t="n">
        <f aca="false">G121*9.5</f>
        <v>7996.055</v>
      </c>
      <c r="N121" s="17"/>
      <c r="O121" s="18"/>
    </row>
    <row r="122" customFormat="false" ht="13.8" hidden="false" customHeight="false" outlineLevel="0" collapsed="false">
      <c r="A122" s="43" t="n">
        <v>2</v>
      </c>
      <c r="B122" s="31" t="s">
        <v>117</v>
      </c>
      <c r="C122" s="44" t="n">
        <v>20</v>
      </c>
      <c r="D122" s="45" t="n">
        <v>91.3</v>
      </c>
      <c r="E122" s="46" t="n">
        <f aca="false">SUM([1]січень!E121+[1]лютий!E122+[1]березень!E122+[1]квітень!E122+[1]травень!E122)</f>
        <v>1232.54</v>
      </c>
      <c r="F122" s="46" t="n">
        <f aca="false">SUM([1]січень!F121+[1]лютий!F122+[1]березень!F122+[1]квітень!F122+[1]травень!F122)</f>
        <v>0</v>
      </c>
      <c r="G122" s="46" t="n">
        <f aca="false">SUM([1]січень!G121+[1]лютий!G122+[1]березень!G122+[1]квітень!G122+[1]травень!G122)</f>
        <v>1070.77</v>
      </c>
      <c r="H122" s="46" t="n">
        <f aca="false">SUM([1]січень!H121+[1]лютий!H122+[1]березень!H122+[1]квітень!H122+[1]травень!H122)</f>
        <v>0</v>
      </c>
      <c r="I122" s="46" t="n">
        <f aca="false">SUM([1]січень!I121+[1]лютий!I122+[1]березень!I122+[1]квітень!I122+[1]травень!I122)</f>
        <v>0</v>
      </c>
      <c r="J122" s="49" t="n">
        <f aca="false">K122/D122</f>
        <v>124.916265060241</v>
      </c>
      <c r="K122" s="48" t="n">
        <f aca="false">L122+M122+E122</f>
        <v>11404.855</v>
      </c>
      <c r="L122" s="48" t="n">
        <f aca="false">F122*1163</f>
        <v>0</v>
      </c>
      <c r="M122" s="48" t="n">
        <f aca="false">G122*9.5</f>
        <v>10172.315</v>
      </c>
      <c r="N122" s="17"/>
      <c r="O122" s="18"/>
    </row>
    <row r="123" customFormat="false" ht="24.85" hidden="false" customHeight="false" outlineLevel="0" collapsed="false">
      <c r="A123" s="43" t="n">
        <v>3</v>
      </c>
      <c r="B123" s="31" t="s">
        <v>118</v>
      </c>
      <c r="C123" s="50"/>
      <c r="D123" s="44" t="n">
        <v>537.4</v>
      </c>
      <c r="E123" s="46" t="n">
        <f aca="false">SUM([1]січень!E122+[1]лютий!E123+[1]березень!E123+[1]квітень!E123+[1]травень!E123)</f>
        <v>5475.96</v>
      </c>
      <c r="F123" s="46" t="n">
        <f aca="false">SUM([1]січень!F122+[1]лютий!F123+[1]березень!F123+[1]квітень!F123+[1]травень!F123)</f>
        <v>44.23</v>
      </c>
      <c r="G123" s="46" t="n">
        <f aca="false">SUM([1]січень!G122+[1]лютий!G123+[1]березень!G123+[1]квітень!G123+[1]травень!G123)</f>
        <v>0</v>
      </c>
      <c r="H123" s="46" t="n">
        <f aca="false">SUM([1]січень!H122+[1]лютий!H123+[1]березень!H123+[1]квітень!H123+[1]травень!H123)</f>
        <v>113.33</v>
      </c>
      <c r="I123" s="46" t="n">
        <f aca="false">SUM([1]січень!I122+[1]лютий!I123+[1]березень!I123+[1]квітень!I123+[1]травень!I123)</f>
        <v>0</v>
      </c>
      <c r="J123" s="49" t="n">
        <f aca="false">K123/D123</f>
        <v>105.908913286193</v>
      </c>
      <c r="K123" s="48" t="n">
        <f aca="false">L123+M123+E123</f>
        <v>56915.45</v>
      </c>
      <c r="L123" s="48" t="n">
        <f aca="false">F123*1163</f>
        <v>51439.49</v>
      </c>
      <c r="M123" s="48" t="n">
        <f aca="false">G123*9.5</f>
        <v>0</v>
      </c>
      <c r="N123" s="17"/>
      <c r="O123" s="18"/>
    </row>
    <row r="124" customFormat="false" ht="24.85" hidden="false" customHeight="false" outlineLevel="0" collapsed="false">
      <c r="A124" s="43" t="n">
        <v>4</v>
      </c>
      <c r="B124" s="31" t="s">
        <v>119</v>
      </c>
      <c r="C124" s="44" t="n">
        <v>700</v>
      </c>
      <c r="D124" s="45" t="n">
        <v>679</v>
      </c>
      <c r="E124" s="46" t="n">
        <f aca="false">SUM([1]січень!E123+[1]лютий!E124+[1]березень!E124+[1]квітень!E124+[1]травень!E124)</f>
        <v>6934.67</v>
      </c>
      <c r="F124" s="46" t="n">
        <f aca="false">SUM([1]січень!F123+[1]лютий!F124+[1]березень!F124+[1]квітень!F124+[1]травень!F124)</f>
        <v>0</v>
      </c>
      <c r="G124" s="46" t="n">
        <f aca="false">SUM([1]січень!G123+[1]лютий!G124+[1]березень!G124+[1]квітень!G124+[1]травень!G124)</f>
        <v>6809.39</v>
      </c>
      <c r="H124" s="46" t="n">
        <f aca="false">SUM([1]січень!H123+[1]лютий!H124+[1]березень!H124+[1]квітень!H124+[1]травень!H124)</f>
        <v>0</v>
      </c>
      <c r="I124" s="46" t="n">
        <f aca="false">SUM([1]січень!I123+[1]лютий!I124+[1]березень!I124+[1]квітень!I124+[1]травень!I124)</f>
        <v>0</v>
      </c>
      <c r="J124" s="49" t="n">
        <f aca="false">K124/D124</f>
        <v>105.484351988218</v>
      </c>
      <c r="K124" s="48" t="n">
        <f aca="false">L124+M124+E124</f>
        <v>71623.875</v>
      </c>
      <c r="L124" s="48" t="n">
        <f aca="false">F124*1163</f>
        <v>0</v>
      </c>
      <c r="M124" s="48" t="n">
        <f aca="false">G124*9.5</f>
        <v>64689.205</v>
      </c>
      <c r="N124" s="17"/>
      <c r="O124" s="18"/>
    </row>
    <row r="125" customFormat="false" ht="24.85" hidden="false" customHeight="false" outlineLevel="0" collapsed="false">
      <c r="A125" s="43" t="n">
        <v>5</v>
      </c>
      <c r="B125" s="31" t="s">
        <v>120</v>
      </c>
      <c r="C125" s="44" t="n">
        <v>49</v>
      </c>
      <c r="D125" s="45" t="n">
        <v>675.6</v>
      </c>
      <c r="E125" s="46" t="n">
        <f aca="false">SUM([1]січень!E126+[1]лютий!E127+[1]березень!E127+[1]квітень!E127+[1]травень!E127)</f>
        <v>27819.81</v>
      </c>
      <c r="F125" s="46" t="n">
        <f aca="false">SUM([1]січень!F126+[1]лютий!F127+[1]березень!F127+[1]квітень!F127+[1]травень!F127)</f>
        <v>0</v>
      </c>
      <c r="G125" s="46" t="n">
        <f aca="false">SUM([1]січень!G126+[1]лютий!G127+[1]березень!G127+[1]квітень!G127+[1]травень!G127)</f>
        <v>3494.8</v>
      </c>
      <c r="H125" s="46" t="n">
        <f aca="false">SUM([1]січень!H126+[1]лютий!H127+[1]березень!H127+[1]квітень!H127+[1]травень!H127)</f>
        <v>78.32</v>
      </c>
      <c r="I125" s="46" t="n">
        <f aca="false">SUM([1]січень!I126+[1]лютий!I127+[1]березень!I127+[1]квітень!I127+[1]травень!I127)</f>
        <v>0</v>
      </c>
      <c r="J125" s="49" t="n">
        <f aca="false">K125/D125</f>
        <v>90.3203226761397</v>
      </c>
      <c r="K125" s="48" t="n">
        <f aca="false">L125+M125+E125</f>
        <v>61020.41</v>
      </c>
      <c r="L125" s="48" t="n">
        <f aca="false">F125*1163</f>
        <v>0</v>
      </c>
      <c r="M125" s="48" t="n">
        <f aca="false">G125*9.5</f>
        <v>33200.6</v>
      </c>
      <c r="N125" s="17"/>
      <c r="O125" s="18"/>
    </row>
    <row r="126" customFormat="false" ht="24.85" hidden="false" customHeight="false" outlineLevel="0" collapsed="false">
      <c r="A126" s="43" t="n">
        <v>6</v>
      </c>
      <c r="B126" s="31" t="s">
        <v>121</v>
      </c>
      <c r="C126" s="44" t="n">
        <v>100</v>
      </c>
      <c r="D126" s="44" t="n">
        <v>2559.4</v>
      </c>
      <c r="E126" s="46" t="n">
        <f aca="false">SUM([1]січень!E124+[1]лютий!E125+[1]березень!E125+[1]квітень!E125+[1]травень!E125)</f>
        <v>50840.44</v>
      </c>
      <c r="F126" s="46" t="n">
        <f aca="false">SUM([1]січень!F124+[1]лютий!F125+[1]березень!F125+[1]квітень!F125+[1]травень!F125)</f>
        <v>125.86</v>
      </c>
      <c r="G126" s="46" t="n">
        <f aca="false">SUM([1]січень!G124+[1]лютий!G125+[1]березень!G125+[1]квітень!G125+[1]травень!G125)</f>
        <v>0</v>
      </c>
      <c r="H126" s="46" t="n">
        <f aca="false">SUM([1]січень!H124+[1]лютий!H125+[1]березень!H125+[1]квітень!H125+[1]травень!H125)</f>
        <v>542.85</v>
      </c>
      <c r="I126" s="46" t="n">
        <f aca="false">SUM([1]січень!I124+[1]лютий!I125+[1]березень!I125+[1]квітень!I125+[1]травень!I125)</f>
        <v>0</v>
      </c>
      <c r="J126" s="49" t="n">
        <f aca="false">K126/D126</f>
        <v>77.0554114245526</v>
      </c>
      <c r="K126" s="48" t="n">
        <f aca="false">L126+M126+E126</f>
        <v>197215.62</v>
      </c>
      <c r="L126" s="48" t="n">
        <f aca="false">F126*1163</f>
        <v>146375.18</v>
      </c>
      <c r="M126" s="48" t="n">
        <f aca="false">G126*9.5</f>
        <v>0</v>
      </c>
      <c r="N126" s="17"/>
      <c r="O126" s="18"/>
    </row>
    <row r="127" customFormat="false" ht="24.85" hidden="false" customHeight="false" outlineLevel="0" collapsed="false">
      <c r="A127" s="43" t="n">
        <v>7</v>
      </c>
      <c r="B127" s="31" t="s">
        <v>122</v>
      </c>
      <c r="C127" s="44" t="n">
        <v>30</v>
      </c>
      <c r="D127" s="45" t="n">
        <v>137.5</v>
      </c>
      <c r="E127" s="46" t="n">
        <f aca="false">SUM([1]січень!E125+[1]лютий!E126+[1]березень!E126+[1]квітень!E126+[1]травень!E126)</f>
        <v>1801.51</v>
      </c>
      <c r="F127" s="46" t="n">
        <f aca="false">SUM([1]січень!F125+[1]лютий!F126+[1]березень!F126+[1]квітень!F126+[1]травень!F126)</f>
        <v>0</v>
      </c>
      <c r="G127" s="46" t="n">
        <f aca="false">SUM([1]січень!G125+[1]лютий!G126+[1]березень!G126+[1]квітень!G126+[1]травень!G126)</f>
        <v>898.32</v>
      </c>
      <c r="H127" s="46" t="n">
        <f aca="false">SUM([1]січень!H125+[1]лютий!H126+[1]березень!H126+[1]квітень!H126+[1]травень!H126)</f>
        <v>0</v>
      </c>
      <c r="I127" s="46" t="n">
        <f aca="false">SUM([1]січень!I125+[1]лютий!I126+[1]березень!I126+[1]квітень!I126+[1]травень!I126)</f>
        <v>0</v>
      </c>
      <c r="J127" s="49" t="n">
        <f aca="false">K127/D127</f>
        <v>75.1676363636364</v>
      </c>
      <c r="K127" s="48" t="n">
        <f aca="false">L127+M127+E127</f>
        <v>10335.55</v>
      </c>
      <c r="L127" s="48" t="n">
        <f aca="false">F127*1163</f>
        <v>0</v>
      </c>
      <c r="M127" s="48" t="n">
        <f aca="false">G127*9.5</f>
        <v>8534.04</v>
      </c>
      <c r="N127" s="17"/>
      <c r="O127" s="18"/>
    </row>
    <row r="128" customFormat="false" ht="13.8" hidden="false" customHeight="false" outlineLevel="0" collapsed="false">
      <c r="A128" s="43" t="n">
        <v>8</v>
      </c>
      <c r="B128" s="31" t="s">
        <v>123</v>
      </c>
      <c r="C128" s="44" t="n">
        <v>60</v>
      </c>
      <c r="D128" s="45" t="n">
        <v>938</v>
      </c>
      <c r="E128" s="46" t="n">
        <f aca="false">SUM([1]січень!E128+[1]лютий!E129+[1]березень!E129+[1]квітень!E129+[1]травень!E129)</f>
        <v>8539.64</v>
      </c>
      <c r="F128" s="46" t="n">
        <f aca="false">SUM([1]січень!F128+[1]лютий!F129+[1]березень!F129+[1]квітень!F129+[1]травень!F129)</f>
        <v>0</v>
      </c>
      <c r="G128" s="46" t="n">
        <f aca="false">SUM([1]січень!G128+[1]лютий!G129+[1]березень!G129+[1]квітень!G129+[1]травень!G129)</f>
        <v>6394.88</v>
      </c>
      <c r="H128" s="46" t="n">
        <f aca="false">SUM([1]січень!H128+[1]лютий!H129+[1]березень!H129+[1]квітень!H129+[1]травень!H129)</f>
        <v>135.15</v>
      </c>
      <c r="I128" s="46" t="n">
        <f aca="false">SUM([1]січень!I128+[1]лютий!I129+[1]березень!I129+[1]квітень!I129+[1]травень!I129)</f>
        <v>0</v>
      </c>
      <c r="J128" s="49" t="n">
        <f aca="false">K128/D128</f>
        <v>73.8710021321962</v>
      </c>
      <c r="K128" s="48" t="n">
        <f aca="false">L128+M128+E128</f>
        <v>69291</v>
      </c>
      <c r="L128" s="48" t="n">
        <f aca="false">F128*1163</f>
        <v>0</v>
      </c>
      <c r="M128" s="48" t="n">
        <f aca="false">G128*9.5</f>
        <v>60751.36</v>
      </c>
      <c r="N128" s="17"/>
      <c r="O128" s="18"/>
    </row>
    <row r="129" customFormat="false" ht="24.85" hidden="false" customHeight="false" outlineLevel="0" collapsed="false">
      <c r="A129" s="43" t="n">
        <v>9</v>
      </c>
      <c r="B129" s="31" t="s">
        <v>124</v>
      </c>
      <c r="C129" s="44" t="n">
        <v>200</v>
      </c>
      <c r="D129" s="45" t="n">
        <v>1185.9</v>
      </c>
      <c r="E129" s="46" t="n">
        <f aca="false">SUM([1]січень!E127+[1]лютий!E128+[1]березень!E128+[1]квітень!E128+[1]травень!E128)</f>
        <v>13914.04</v>
      </c>
      <c r="F129" s="46" t="n">
        <f aca="false">SUM([1]січень!F127+[1]лютий!F128+[1]березень!F128+[1]квітень!F128+[1]травень!F128)</f>
        <v>0</v>
      </c>
      <c r="G129" s="46" t="n">
        <f aca="false">SUM([1]січень!G127+[1]лютий!G128+[1]березень!G128+[1]квітень!G128+[1]травень!G128)</f>
        <v>7018.93</v>
      </c>
      <c r="H129" s="46" t="n">
        <f aca="false">SUM([1]січень!H127+[1]лютий!H128+[1]березень!H128+[1]квітень!H128+[1]травень!H128)</f>
        <v>219.26</v>
      </c>
      <c r="I129" s="46" t="n">
        <f aca="false">SUM([1]січень!I127+[1]лютий!I128+[1]березень!I128+[1]квітень!I128+[1]травень!I128)</f>
        <v>0</v>
      </c>
      <c r="J129" s="49" t="n">
        <f aca="false">K129/D129</f>
        <v>67.9600935997976</v>
      </c>
      <c r="K129" s="48" t="n">
        <f aca="false">L129+M129+E129</f>
        <v>80593.875</v>
      </c>
      <c r="L129" s="48" t="n">
        <f aca="false">F129*1163</f>
        <v>0</v>
      </c>
      <c r="M129" s="48" t="n">
        <f aca="false">G129*9.5</f>
        <v>66679.835</v>
      </c>
      <c r="N129" s="17"/>
      <c r="O129" s="18"/>
    </row>
    <row r="130" customFormat="false" ht="24.85" hidden="false" customHeight="false" outlineLevel="0" collapsed="false">
      <c r="A130" s="43" t="n">
        <v>10</v>
      </c>
      <c r="B130" s="31" t="s">
        <v>125</v>
      </c>
      <c r="C130" s="44" t="n">
        <v>20</v>
      </c>
      <c r="D130" s="45" t="n">
        <v>552</v>
      </c>
      <c r="E130" s="46" t="n">
        <f aca="false">SUM([1]січень!E129+[1]лютий!E130+[1]березень!E130+[1]квітень!E130+[1]травень!E130)</f>
        <v>2111.87</v>
      </c>
      <c r="F130" s="46" t="n">
        <f aca="false">SUM([1]січень!F129+[1]лютий!F130+[1]березень!F130+[1]квітень!F130+[1]травень!F130)</f>
        <v>0</v>
      </c>
      <c r="G130" s="46" t="n">
        <f aca="false">SUM([1]січень!G129+[1]лютий!G130+[1]березень!G130+[1]квітень!G130+[1]травень!G130)</f>
        <v>3553.58</v>
      </c>
      <c r="H130" s="46" t="n">
        <f aca="false">SUM([1]січень!H129+[1]лютий!H130+[1]березень!H130+[1]квітень!H130+[1]травень!H130)</f>
        <v>0</v>
      </c>
      <c r="I130" s="46" t="n">
        <f aca="false">SUM([1]січень!I129+[1]лютий!I130+[1]березень!I130+[1]квітень!I130+[1]травень!I130)</f>
        <v>0</v>
      </c>
      <c r="J130" s="49" t="n">
        <f aca="false">K130/D130</f>
        <v>64.9834782608696</v>
      </c>
      <c r="K130" s="48" t="n">
        <f aca="false">L130+M130+E130</f>
        <v>35870.88</v>
      </c>
      <c r="L130" s="48" t="n">
        <f aca="false">F130*1163</f>
        <v>0</v>
      </c>
      <c r="M130" s="48" t="n">
        <f aca="false">G130*9.5</f>
        <v>33759.01</v>
      </c>
      <c r="N130" s="17"/>
      <c r="O130" s="18"/>
    </row>
    <row r="131" customFormat="false" ht="24.85" hidden="false" customHeight="false" outlineLevel="0" collapsed="false">
      <c r="A131" s="43" t="n">
        <v>11</v>
      </c>
      <c r="B131" s="31" t="s">
        <v>126</v>
      </c>
      <c r="C131" s="44" t="n">
        <v>158</v>
      </c>
      <c r="D131" s="45" t="n">
        <v>1599.27</v>
      </c>
      <c r="E131" s="46" t="n">
        <f aca="false">SUM([1]січень!E130+[1]лютий!E131+[1]березень!E131+[1]квітень!E131+[1]травень!E131)</f>
        <v>30588.17</v>
      </c>
      <c r="F131" s="46" t="n">
        <f aca="false">SUM([1]січень!F130+[1]лютий!F131+[1]березень!F131+[1]квітень!F131+[1]травень!F131)</f>
        <v>60.09</v>
      </c>
      <c r="G131" s="46" t="n">
        <f aca="false">SUM([1]січень!G130+[1]лютий!G131+[1]березень!G131+[1]квітень!G131+[1]травень!G131)</f>
        <v>0</v>
      </c>
      <c r="H131" s="46" t="n">
        <f aca="false">SUM([1]січень!H130+[1]лютий!H131+[1]березень!H131+[1]квітень!H131+[1]травень!H131)</f>
        <v>303.79</v>
      </c>
      <c r="I131" s="46" t="n">
        <f aca="false">SUM([1]січень!I130+[1]лютий!I131+[1]березень!I131+[1]квітень!I131+[1]травень!I131)</f>
        <v>0</v>
      </c>
      <c r="J131" s="49" t="n">
        <f aca="false">K131/D131</f>
        <v>62.8241885360196</v>
      </c>
      <c r="K131" s="48" t="n">
        <f aca="false">L131+M131+E131</f>
        <v>100472.84</v>
      </c>
      <c r="L131" s="48" t="n">
        <f aca="false">F131*1163</f>
        <v>69884.67</v>
      </c>
      <c r="M131" s="48" t="n">
        <f aca="false">G131*9.5</f>
        <v>0</v>
      </c>
      <c r="N131" s="17"/>
      <c r="O131" s="18"/>
    </row>
    <row r="132" customFormat="false" ht="24.85" hidden="false" customHeight="false" outlineLevel="0" collapsed="false">
      <c r="A132" s="43" t="n">
        <v>12</v>
      </c>
      <c r="B132" s="31" t="s">
        <v>127</v>
      </c>
      <c r="C132" s="44"/>
      <c r="D132" s="45" t="n">
        <v>127.8</v>
      </c>
      <c r="E132" s="46" t="n">
        <f aca="false">SUM([1]січень!E132+[1]лютий!E133+[1]березень!E133+[1]квітень!E133+[1]травень!E133)</f>
        <v>1894.63</v>
      </c>
      <c r="F132" s="46" t="n">
        <f aca="false">SUM([1]січень!F132+[1]лютий!F133+[1]березень!F133+[1]квітень!F133+[1]травень!F133)</f>
        <v>4.28</v>
      </c>
      <c r="G132" s="46" t="n">
        <f aca="false">SUM([1]січень!G132+[1]лютий!G133+[1]березень!G133+[1]квітень!G133+[1]травень!G133)</f>
        <v>0</v>
      </c>
      <c r="H132" s="46" t="n">
        <f aca="false">SUM([1]січень!H132+[1]лютий!H133+[1]березень!H133+[1]квітень!H133+[1]травень!H133)</f>
        <v>24</v>
      </c>
      <c r="I132" s="46" t="n">
        <f aca="false">SUM([1]січень!I132+[1]лютий!I133+[1]березень!I133+[1]квітень!I133+[1]травень!I133)</f>
        <v>0</v>
      </c>
      <c r="J132" s="49" t="n">
        <f aca="false">K132/D132</f>
        <v>53.7736306729265</v>
      </c>
      <c r="K132" s="48" t="n">
        <f aca="false">L132+M132+E132</f>
        <v>6872.27</v>
      </c>
      <c r="L132" s="48" t="n">
        <f aca="false">F132*1163</f>
        <v>4977.64</v>
      </c>
      <c r="M132" s="48" t="n">
        <f aca="false">G132*9.5</f>
        <v>0</v>
      </c>
      <c r="N132" s="17"/>
      <c r="O132" s="18"/>
    </row>
    <row r="133" customFormat="false" ht="13.8" hidden="false" customHeight="false" outlineLevel="0" collapsed="false">
      <c r="A133" s="43" t="n">
        <v>13</v>
      </c>
      <c r="B133" s="31" t="s">
        <v>128</v>
      </c>
      <c r="C133" s="44" t="n">
        <v>1060</v>
      </c>
      <c r="D133" s="45" t="n">
        <v>1559.27</v>
      </c>
      <c r="E133" s="46" t="n">
        <f aca="false">SUM([1]січень!E131+[1]лютий!E132+[1]березень!E132+[1]квітень!E132+[1]травень!E132)</f>
        <v>11788.41</v>
      </c>
      <c r="F133" s="46" t="n">
        <f aca="false">SUM([1]січень!F131+[1]лютий!F132+[1]березень!F132+[1]квітень!F132+[1]травень!F132)</f>
        <v>0</v>
      </c>
      <c r="G133" s="46" t="n">
        <f aca="false">SUM([1]січень!G131+[1]лютий!G132+[1]березень!G132+[1]квітень!G132+[1]травень!G132)</f>
        <v>7395.23</v>
      </c>
      <c r="H133" s="46" t="n">
        <f aca="false">SUM([1]січень!H131+[1]лютий!H132+[1]березень!H132+[1]квітень!H132+[1]травень!H132)</f>
        <v>398.85</v>
      </c>
      <c r="I133" s="46" t="n">
        <f aca="false">SUM([1]січень!I131+[1]лютий!I132+[1]березень!I132+[1]квітень!I132+[1]травень!I132)</f>
        <v>0</v>
      </c>
      <c r="J133" s="49" t="n">
        <f aca="false">K133/D133</f>
        <v>52.6163493173087</v>
      </c>
      <c r="K133" s="48" t="n">
        <f aca="false">L133+M133+E133</f>
        <v>82043.095</v>
      </c>
      <c r="L133" s="48" t="n">
        <f aca="false">F133*1163</f>
        <v>0</v>
      </c>
      <c r="M133" s="48" t="n">
        <f aca="false">G133*9.5</f>
        <v>70254.685</v>
      </c>
      <c r="N133" s="17"/>
      <c r="O133" s="18"/>
    </row>
    <row r="134" customFormat="false" ht="13.8" hidden="false" customHeight="false" outlineLevel="0" collapsed="false">
      <c r="A134" s="43" t="n">
        <v>14</v>
      </c>
      <c r="B134" s="31" t="s">
        <v>129</v>
      </c>
      <c r="C134" s="51"/>
      <c r="D134" s="52" t="n">
        <v>606.3</v>
      </c>
      <c r="E134" s="46" t="n">
        <f aca="false">SUM([1]січень!E133+[1]лютий!E134+[1]березень!E134+[1]квітень!E134+[1]травень!E134)</f>
        <v>23988.82</v>
      </c>
      <c r="F134" s="46" t="n">
        <f aca="false">SUM([1]січень!F133+[1]лютий!F134+[1]березень!F134+[1]квітень!F134+[1]травень!F134)</f>
        <v>0</v>
      </c>
      <c r="G134" s="46" t="n">
        <f aca="false">SUM([1]січень!G133+[1]лютий!G134+[1]березень!G134+[1]квітень!G134+[1]травень!G134)</f>
        <v>0</v>
      </c>
      <c r="H134" s="46" t="n">
        <f aca="false">SUM([1]січень!H133+[1]лютий!H134+[1]березень!H134+[1]квітень!H134+[1]травень!H134)</f>
        <v>71.93</v>
      </c>
      <c r="I134" s="46" t="n">
        <f aca="false">SUM([1]січень!I133+[1]лютий!I134+[1]березень!I134+[1]квітень!I134+[1]травень!I134)</f>
        <v>1</v>
      </c>
      <c r="J134" s="49" t="n">
        <f aca="false">K134/D134</f>
        <v>39.5659244598384</v>
      </c>
      <c r="K134" s="48" t="n">
        <f aca="false">L134+M134+E134</f>
        <v>23988.82</v>
      </c>
      <c r="L134" s="48" t="n">
        <f aca="false">F134*1163</f>
        <v>0</v>
      </c>
      <c r="M134" s="48" t="n">
        <f aca="false">G134*9.5</f>
        <v>0</v>
      </c>
      <c r="N134" s="17"/>
      <c r="O134" s="18"/>
    </row>
    <row r="135" customFormat="false" ht="13.8" hidden="false" customHeight="false" outlineLevel="0" collapsed="false">
      <c r="A135" s="43" t="n">
        <v>15</v>
      </c>
      <c r="B135" s="31" t="s">
        <v>130</v>
      </c>
      <c r="C135" s="44" t="n">
        <v>10</v>
      </c>
      <c r="D135" s="44" t="n">
        <v>712.92</v>
      </c>
      <c r="E135" s="46" t="n">
        <f aca="false">SUM([1]січень!E134+[1]лютий!E135+[1]березень!E135+[1]квітень!E135+[1]травень!E135)</f>
        <v>6270.33</v>
      </c>
      <c r="F135" s="46" t="n">
        <f aca="false">SUM([1]січень!F134+[1]лютий!F135+[1]березень!F135+[1]квітень!F135+[1]травень!F135)</f>
        <v>0</v>
      </c>
      <c r="G135" s="46" t="n">
        <f aca="false">SUM([1]січень!G134+[1]лютий!G135+[1]березень!G135+[1]квітень!G135+[1]травень!G135)</f>
        <v>0</v>
      </c>
      <c r="H135" s="46" t="n">
        <f aca="false">SUM([1]січень!H134+[1]лютий!H135+[1]березень!H135+[1]квітень!H135+[1]травень!H135)</f>
        <v>89.62</v>
      </c>
      <c r="I135" s="46" t="n">
        <f aca="false">SUM([1]січень!I134+[1]лютий!I135+[1]березень!I135+[1]квітень!I135+[1]травень!I135)</f>
        <v>0</v>
      </c>
      <c r="J135" s="49" t="n">
        <f aca="false">K135/D135</f>
        <v>8.79527857263087</v>
      </c>
      <c r="K135" s="48" t="n">
        <f aca="false">L135+M135+E135</f>
        <v>6270.33</v>
      </c>
      <c r="L135" s="48" t="n">
        <f aca="false">F135*1163</f>
        <v>0</v>
      </c>
      <c r="M135" s="48" t="n">
        <f aca="false">G135*9.5</f>
        <v>0</v>
      </c>
      <c r="N135" s="17"/>
      <c r="O135" s="18"/>
    </row>
    <row r="136" customFormat="false" ht="24.85" hidden="false" customHeight="false" outlineLevel="0" collapsed="false">
      <c r="A136" s="43" t="n">
        <v>16</v>
      </c>
      <c r="B136" s="31" t="s">
        <v>131</v>
      </c>
      <c r="C136" s="44" t="n">
        <v>30</v>
      </c>
      <c r="D136" s="45" t="n">
        <v>350</v>
      </c>
      <c r="E136" s="46" t="n">
        <f aca="false">SUM([1]січень!E135+[1]лютий!E136+[1]березень!E136+[1]квітень!E136+[1]травень!E136)</f>
        <v>223.53</v>
      </c>
      <c r="F136" s="46" t="n">
        <f aca="false">SUM([1]січень!F135+[1]лютий!F136+[1]березень!F136+[1]квітень!F136+[1]травень!F136)</f>
        <v>0</v>
      </c>
      <c r="G136" s="46" t="n">
        <f aca="false">SUM([1]січень!G135+[1]лютий!G136+[1]березень!G136+[1]квітень!G136+[1]травень!G136)</f>
        <v>168.99</v>
      </c>
      <c r="H136" s="46" t="n">
        <f aca="false">SUM([1]січень!H135+[1]лютий!H136+[1]березень!H136+[1]квітень!H136+[1]травень!H136)</f>
        <v>0</v>
      </c>
      <c r="I136" s="46" t="n">
        <f aca="false">SUM([1]січень!I135+[1]лютий!I136+[1]березень!I136+[1]квітень!I136+[1]травень!I136)</f>
        <v>0</v>
      </c>
      <c r="J136" s="49" t="n">
        <f aca="false">K136/D136</f>
        <v>5.22552857142857</v>
      </c>
      <c r="K136" s="48" t="n">
        <f aca="false">L136+M136+E136</f>
        <v>1828.935</v>
      </c>
      <c r="L136" s="48" t="n">
        <f aca="false">F136*1163</f>
        <v>0</v>
      </c>
      <c r="M136" s="48" t="n">
        <f aca="false">G136*9.5</f>
        <v>1605.405</v>
      </c>
      <c r="N136" s="17"/>
      <c r="O136" s="18"/>
    </row>
    <row r="137" customFormat="false" ht="24.85" hidden="false" customHeight="false" outlineLevel="0" collapsed="false">
      <c r="A137" s="43" t="n">
        <v>17</v>
      </c>
      <c r="B137" s="31" t="s">
        <v>132</v>
      </c>
      <c r="C137" s="44"/>
      <c r="D137" s="45" t="n">
        <v>1166.8</v>
      </c>
      <c r="E137" s="46" t="n">
        <f aca="false">SUM([1]січень!E136+[1]лютий!E137+[1]березень!E137+[1]квітень!E137+[1]травень!E137)</f>
        <v>1726.18</v>
      </c>
      <c r="F137" s="46" t="n">
        <f aca="false">SUM([1]січень!F136+[1]лютий!F137+[1]березень!F137+[1]квітень!F137+[1]травень!F137)</f>
        <v>0</v>
      </c>
      <c r="G137" s="46" t="n">
        <f aca="false">SUM([1]січень!G136+[1]лютий!G137+[1]березень!G137+[1]квітень!G137+[1]травень!G137)</f>
        <v>0</v>
      </c>
      <c r="H137" s="46" t="n">
        <f aca="false">SUM([1]січень!H136+[1]лютий!H137+[1]березень!H137+[1]квітень!H137+[1]травень!H137)</f>
        <v>0</v>
      </c>
      <c r="I137" s="46" t="n">
        <f aca="false">SUM([1]січень!I136+[1]лютий!I137+[1]березень!I137+[1]квітень!I137+[1]травень!I137)</f>
        <v>0</v>
      </c>
      <c r="J137" s="49" t="n">
        <f aca="false">K137/D137</f>
        <v>1.47941378128214</v>
      </c>
      <c r="K137" s="48" t="n">
        <f aca="false">L137+M137+E137</f>
        <v>1726.18</v>
      </c>
      <c r="L137" s="48" t="n">
        <f aca="false">F137*1163</f>
        <v>0</v>
      </c>
      <c r="M137" s="48" t="n">
        <f aca="false">G137*9.5</f>
        <v>0</v>
      </c>
      <c r="N137" s="17"/>
      <c r="O137" s="18"/>
    </row>
    <row r="138" customFormat="false" ht="13.8" hidden="false" customHeight="false" outlineLevel="0" collapsed="false">
      <c r="A138" s="43" t="n">
        <v>18</v>
      </c>
      <c r="B138" s="33" t="s">
        <v>133</v>
      </c>
      <c r="C138" s="44"/>
      <c r="D138" s="45" t="n">
        <v>270.2</v>
      </c>
      <c r="E138" s="46" t="n">
        <f aca="false">SUM([1]березень!E138+[1]квітень!E138+[1]травень!E138)</f>
        <v>0</v>
      </c>
      <c r="F138" s="46" t="n">
        <f aca="false">SUM([1]березень!F138+[1]квітень!F138+[1]травень!F138)</f>
        <v>0</v>
      </c>
      <c r="G138" s="46" t="n">
        <f aca="false">SUM([1]березень!G138+[1]квітень!G138+[1]травень!G138)</f>
        <v>0</v>
      </c>
      <c r="H138" s="46" t="n">
        <f aca="false">SUM([1]березень!H138+[1]квітень!H138+[1]травень!H138)</f>
        <v>0</v>
      </c>
      <c r="I138" s="46" t="n">
        <f aca="false">SUM([1]березень!I138+[1]квітень!I138+[1]травень!I138)</f>
        <v>0</v>
      </c>
      <c r="J138" s="49" t="n">
        <f aca="false">K138/D138</f>
        <v>0</v>
      </c>
      <c r="K138" s="48" t="n">
        <f aca="false">L138+M138+E138</f>
        <v>0</v>
      </c>
      <c r="L138" s="48" t="n">
        <f aca="false">F138*1163</f>
        <v>0</v>
      </c>
      <c r="M138" s="48" t="n">
        <f aca="false">G138*9.5</f>
        <v>0</v>
      </c>
      <c r="N138" s="17"/>
      <c r="O138" s="18"/>
    </row>
    <row r="139" customFormat="false" ht="13.8" hidden="false" customHeight="false" outlineLevel="0" collapsed="false">
      <c r="A139" s="53"/>
      <c r="B139" s="54" t="s">
        <v>66</v>
      </c>
      <c r="C139" s="55" t="n">
        <f aca="false">SUM(C121:C138)</f>
        <v>2451</v>
      </c>
      <c r="D139" s="55" t="n">
        <f aca="false">SUM(D121:D138)</f>
        <v>13779.66</v>
      </c>
      <c r="E139" s="55" t="n">
        <f aca="false">SUM(E121:E138)</f>
        <v>195178.69</v>
      </c>
      <c r="F139" s="55" t="n">
        <f aca="false">SUM(F121:F138)</f>
        <v>234.46</v>
      </c>
      <c r="G139" s="55" t="n">
        <f aca="false">SUM(G121:G138)</f>
        <v>37646.58</v>
      </c>
      <c r="H139" s="55" t="n">
        <f aca="false">SUM(H121:H138)</f>
        <v>1977.1</v>
      </c>
      <c r="I139" s="56"/>
      <c r="J139" s="57"/>
      <c r="K139" s="57"/>
      <c r="L139" s="57"/>
      <c r="M139" s="58"/>
      <c r="N139" s="17"/>
      <c r="O139" s="18"/>
    </row>
    <row r="140" customFormat="false" ht="13.8" hidden="false" customHeight="false" outlineLevel="0" collapsed="false">
      <c r="A140" s="53"/>
      <c r="B140" s="54" t="s">
        <v>67</v>
      </c>
      <c r="C140" s="55"/>
      <c r="D140" s="55"/>
      <c r="E140" s="55"/>
      <c r="F140" s="55"/>
      <c r="G140" s="55"/>
      <c r="H140" s="55"/>
      <c r="I140" s="58"/>
      <c r="J140" s="59" t="n">
        <f aca="false">SUM(J121:J138)/18</f>
        <v>70.4884882612932</v>
      </c>
      <c r="K140" s="58"/>
      <c r="L140" s="58"/>
      <c r="M140" s="58"/>
      <c r="N140" s="17"/>
      <c r="O140" s="18"/>
    </row>
    <row r="141" customFormat="false" ht="13.8" hidden="false" customHeight="false" outlineLevel="0" collapsed="false">
      <c r="N141" s="17"/>
      <c r="O141" s="18"/>
    </row>
    <row r="142" customFormat="false" ht="13.8" hidden="false" customHeight="false" outlineLevel="0" collapsed="false">
      <c r="N142" s="17"/>
      <c r="O142" s="18"/>
    </row>
    <row r="143" customFormat="false" ht="13.8" hidden="false" customHeight="true" outlineLevel="0" collapsed="false">
      <c r="A143" s="5" t="s">
        <v>1</v>
      </c>
      <c r="B143" s="6" t="s">
        <v>2</v>
      </c>
      <c r="C143" s="6" t="s">
        <v>3</v>
      </c>
      <c r="D143" s="6" t="s">
        <v>4</v>
      </c>
      <c r="E143" s="6" t="s">
        <v>5</v>
      </c>
      <c r="F143" s="6"/>
      <c r="G143" s="6"/>
      <c r="H143" s="6"/>
      <c r="I143" s="6"/>
      <c r="J143" s="6" t="s">
        <v>6</v>
      </c>
      <c r="K143" s="6" t="s">
        <v>7</v>
      </c>
      <c r="L143" s="6"/>
      <c r="M143" s="6"/>
      <c r="N143" s="17"/>
      <c r="O143" s="18"/>
    </row>
    <row r="144" customFormat="false" ht="46.75" hidden="false" customHeight="true" outlineLevel="0" collapsed="false">
      <c r="A144" s="5"/>
      <c r="B144" s="6"/>
      <c r="C144" s="6"/>
      <c r="D144" s="6"/>
      <c r="E144" s="6" t="s">
        <v>8</v>
      </c>
      <c r="F144" s="6" t="s">
        <v>9</v>
      </c>
      <c r="G144" s="6" t="s">
        <v>10</v>
      </c>
      <c r="H144" s="6" t="s">
        <v>11</v>
      </c>
      <c r="I144" s="6" t="s">
        <v>12</v>
      </c>
      <c r="J144" s="6"/>
      <c r="K144" s="6" t="s">
        <v>13</v>
      </c>
      <c r="L144" s="6" t="s">
        <v>14</v>
      </c>
      <c r="M144" s="6" t="s">
        <v>15</v>
      </c>
      <c r="N144" s="17"/>
      <c r="O144" s="18"/>
    </row>
    <row r="145" customFormat="false" ht="13.8" hidden="false" customHeight="false" outlineLevel="0" collapsed="false">
      <c r="A145" s="42" t="s">
        <v>134</v>
      </c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7"/>
      <c r="O145" s="18"/>
    </row>
    <row r="146" customFormat="false" ht="35.8" hidden="false" customHeight="false" outlineLevel="0" collapsed="false">
      <c r="A146" s="60" t="n">
        <v>1</v>
      </c>
      <c r="B146" s="61" t="s">
        <v>135</v>
      </c>
      <c r="C146" s="62" t="n">
        <v>756</v>
      </c>
      <c r="D146" s="62" t="n">
        <v>8204.3</v>
      </c>
      <c r="E146" s="46" t="n">
        <f aca="false">SUM([1]січень!E144+[1]лютий!E145+[1]березень!E146+[1]квітень!E146+[1]травень!E146)</f>
        <v>39010.38</v>
      </c>
      <c r="F146" s="46" t="n">
        <f aca="false">SUM([1]січень!F144+[1]лютий!F145+[1]березень!F146+[1]квітень!F146+[1]травень!F146)</f>
        <v>1105.38</v>
      </c>
      <c r="G146" s="46" t="n">
        <f aca="false">SUM([1]січень!G144+[1]лютий!G145+[1]березень!G146+[1]квітень!G146+[1]травень!G146)</f>
        <v>0</v>
      </c>
      <c r="H146" s="46" t="n">
        <f aca="false">SUM([1]січень!H144+[1]лютий!H145+[1]березень!H146+[1]квітень!H146+[1]травень!H146)</f>
        <v>1356.66</v>
      </c>
      <c r="I146" s="46" t="n">
        <f aca="false">SUM([1]січень!I144+[1]лютий!I145+[1]березень!I146+[1]квітень!I146+[1]травень!I146)</f>
        <v>0</v>
      </c>
      <c r="J146" s="63" t="n">
        <f aca="false">K146/D146</f>
        <v>161.44793827627</v>
      </c>
      <c r="K146" s="64" t="n">
        <f aca="false">L146+M146+E146</f>
        <v>1324567.32</v>
      </c>
      <c r="L146" s="64" t="n">
        <f aca="false">F146*1163</f>
        <v>1285556.94</v>
      </c>
      <c r="M146" s="64" t="n">
        <f aca="false">G146*9.5</f>
        <v>0</v>
      </c>
      <c r="N146" s="17"/>
      <c r="O146" s="18"/>
    </row>
    <row r="147" customFormat="false" ht="24.85" hidden="false" customHeight="false" outlineLevel="0" collapsed="false">
      <c r="A147" s="60" t="n">
        <v>2</v>
      </c>
      <c r="B147" s="61" t="s">
        <v>136</v>
      </c>
      <c r="C147" s="62" t="n">
        <v>50</v>
      </c>
      <c r="D147" s="62" t="n">
        <v>459.1</v>
      </c>
      <c r="E147" s="46" t="n">
        <f aca="false">SUM([1]січень!E146+[1]лютий!E147+[1]березень!E148+[1]квітень!E148+[1]травень!E148)</f>
        <v>3773.88</v>
      </c>
      <c r="F147" s="46" t="n">
        <f aca="false">SUM([1]січень!F146+[1]лютий!F147+[1]березень!F148+[1]квітень!F148+[1]травень!F148)</f>
        <v>0</v>
      </c>
      <c r="G147" s="46" t="n">
        <f aca="false">SUM([1]січень!G146+[1]лютий!G147+[1]березень!G148+[1]квітень!G148+[1]травень!G148)</f>
        <v>4185.63</v>
      </c>
      <c r="H147" s="46" t="n">
        <f aca="false">SUM([1]січень!H146+[1]лютий!H147+[1]березень!H148+[1]квітень!H148+[1]травень!H148)</f>
        <v>0</v>
      </c>
      <c r="I147" s="46" t="n">
        <f aca="false">SUM([1]січень!I146+[1]лютий!I147+[1]березень!I148+[1]квітень!I148+[1]травень!I148)</f>
        <v>0</v>
      </c>
      <c r="J147" s="63" t="n">
        <f aca="false">K147/D147</f>
        <v>94.8319864953169</v>
      </c>
      <c r="K147" s="64" t="n">
        <f aca="false">L147+M147+E147</f>
        <v>43537.365</v>
      </c>
      <c r="L147" s="64" t="n">
        <f aca="false">F147*1163</f>
        <v>0</v>
      </c>
      <c r="M147" s="64" t="n">
        <f aca="false">G147*9.5</f>
        <v>39763.485</v>
      </c>
      <c r="N147" s="17"/>
      <c r="O147" s="18"/>
    </row>
    <row r="148" customFormat="false" ht="24.85" hidden="false" customHeight="false" outlineLevel="0" collapsed="false">
      <c r="A148" s="60" t="n">
        <v>3</v>
      </c>
      <c r="B148" s="65" t="s">
        <v>137</v>
      </c>
      <c r="C148" s="62" t="n">
        <v>810</v>
      </c>
      <c r="D148" s="62" t="n">
        <v>11225.1</v>
      </c>
      <c r="E148" s="46" t="n">
        <f aca="false">SUM([1]січень!E145+[1]лютий!E146+[1]березень!E147+[1]квітень!E147+[1]травень!E147)</f>
        <v>99618.86</v>
      </c>
      <c r="F148" s="46" t="n">
        <f aca="false">SUM([1]січень!F145+[1]лютий!F146+[1]березень!F147+[1]квітень!F147+[1]травень!F147)</f>
        <v>561.29</v>
      </c>
      <c r="G148" s="46" t="n">
        <f aca="false">SUM([1]січень!G145+[1]лютий!G146+[1]березень!G147+[1]квітень!G147+[1]травень!G147)</f>
        <v>25519.28</v>
      </c>
      <c r="H148" s="46" t="n">
        <f aca="false">SUM([1]січень!H145+[1]лютий!H146+[1]березень!H147+[1]квітень!H147+[1]травень!H147)</f>
        <v>5762.88</v>
      </c>
      <c r="I148" s="46" t="n">
        <f aca="false">SUM([1]січень!I145+[1]лютий!I146+[1]березень!I147+[1]квітень!I147+[1]травень!I147)</f>
        <v>0</v>
      </c>
      <c r="J148" s="63" t="n">
        <f aca="false">K148/D148</f>
        <v>88.6256950940303</v>
      </c>
      <c r="K148" s="64" t="n">
        <f aca="false">L148+M148+E148</f>
        <v>994832.29</v>
      </c>
      <c r="L148" s="64" t="n">
        <f aca="false">F148*1163</f>
        <v>652780.27</v>
      </c>
      <c r="M148" s="64" t="n">
        <f aca="false">G148*9.5</f>
        <v>242433.16</v>
      </c>
      <c r="N148" s="17"/>
      <c r="O148" s="18"/>
    </row>
    <row r="149" customFormat="false" ht="24.85" hidden="false" customHeight="false" outlineLevel="0" collapsed="false">
      <c r="A149" s="60" t="n">
        <v>4</v>
      </c>
      <c r="B149" s="66" t="s">
        <v>138</v>
      </c>
      <c r="C149" s="62" t="n">
        <v>40</v>
      </c>
      <c r="D149" s="62" t="n">
        <v>193</v>
      </c>
      <c r="E149" s="46" t="n">
        <f aca="false">SUM([1]січень!E147+[1]лютий!E148+[1]березень!E149+[1]квітень!E149+[1]травень!E149)</f>
        <v>2619.46</v>
      </c>
      <c r="F149" s="46" t="n">
        <f aca="false">SUM([1]січень!F147+[1]лютий!F148+[1]березень!F149+[1]квітень!F149+[1]травень!F149)</f>
        <v>0</v>
      </c>
      <c r="G149" s="46" t="n">
        <f aca="false">SUM([1]січень!G147+[1]лютий!G148+[1]березень!G149+[1]квітень!G149+[1]травень!G149)</f>
        <v>1465.04</v>
      </c>
      <c r="H149" s="46" t="n">
        <f aca="false">SUM([1]січень!H147+[1]лютий!H148+[1]березень!H149+[1]квітень!H149+[1]травень!H149)</f>
        <v>26.27</v>
      </c>
      <c r="I149" s="46" t="n">
        <f aca="false">SUM([1]січень!I147+[1]лютий!I148+[1]березень!I149+[1]квітень!I149+[1]травень!I149)</f>
        <v>0</v>
      </c>
      <c r="J149" s="63" t="n">
        <f aca="false">K149/D149</f>
        <v>85.6856994818653</v>
      </c>
      <c r="K149" s="64" t="n">
        <f aca="false">L149+M149+E149</f>
        <v>16537.34</v>
      </c>
      <c r="L149" s="64" t="n">
        <f aca="false">F149*1163</f>
        <v>0</v>
      </c>
      <c r="M149" s="64" t="n">
        <f aca="false">G149*9.5</f>
        <v>13917.88</v>
      </c>
      <c r="N149" s="17"/>
      <c r="O149" s="18"/>
    </row>
    <row r="150" customFormat="false" ht="24.85" hidden="false" customHeight="false" outlineLevel="0" collapsed="false">
      <c r="A150" s="60" t="n">
        <v>5</v>
      </c>
      <c r="B150" s="66" t="s">
        <v>139</v>
      </c>
      <c r="C150" s="67" t="n">
        <v>135</v>
      </c>
      <c r="D150" s="62" t="n">
        <v>823</v>
      </c>
      <c r="E150" s="46" t="n">
        <f aca="false">SUM([1]січень!E148+[1]лютий!E149+[1]березень!E150+[1]квітень!E150+[1]травень!E150)</f>
        <v>13373.32</v>
      </c>
      <c r="F150" s="46" t="n">
        <f aca="false">SUM([1]січень!F148+[1]лютий!F149+[1]березень!F150+[1]квітень!F150+[1]травень!F150)</f>
        <v>46.8</v>
      </c>
      <c r="G150" s="46" t="n">
        <f aca="false">SUM([1]січень!G148+[1]лютий!G149+[1]березень!G150+[1]квітень!G150+[1]травень!G150)</f>
        <v>0</v>
      </c>
      <c r="H150" s="46" t="n">
        <f aca="false">SUM([1]січень!H148+[1]лютий!H149+[1]березень!H150+[1]квітень!H150+[1]травень!H150)</f>
        <v>96.51</v>
      </c>
      <c r="I150" s="46" t="n">
        <f aca="false">SUM([1]січень!I148+[1]лютий!I149+[1]березень!I150+[1]квітень!I150+[1]травень!I150)</f>
        <v>44.16</v>
      </c>
      <c r="J150" s="63" t="n">
        <f aca="false">K150/D150</f>
        <v>82.3836208991495</v>
      </c>
      <c r="K150" s="64" t="n">
        <f aca="false">L150+M150+E150</f>
        <v>67801.72</v>
      </c>
      <c r="L150" s="64" t="n">
        <f aca="false">F150*1163</f>
        <v>54428.4</v>
      </c>
      <c r="M150" s="64" t="n">
        <f aca="false">G150*9.5</f>
        <v>0</v>
      </c>
      <c r="N150" s="17"/>
      <c r="O150" s="18"/>
    </row>
    <row r="151" customFormat="false" ht="24.85" hidden="false" customHeight="false" outlineLevel="0" collapsed="false">
      <c r="A151" s="60" t="n">
        <v>6</v>
      </c>
      <c r="B151" s="65" t="s">
        <v>140</v>
      </c>
      <c r="C151" s="62" t="n">
        <v>125</v>
      </c>
      <c r="D151" s="62" t="n">
        <v>616.3</v>
      </c>
      <c r="E151" s="46" t="n">
        <f aca="false">SUM([1]січень!E150+[1]лютий!E151+[1]березень!E152+[1]квітень!E152+[1]травень!E152)</f>
        <v>9379.67</v>
      </c>
      <c r="F151" s="46" t="n">
        <f aca="false">SUM([1]січень!F150+[1]лютий!F151+[1]березень!F152+[1]квітень!F152+[1]травень!F152)</f>
        <v>30.16</v>
      </c>
      <c r="G151" s="46" t="n">
        <f aca="false">SUM([1]січень!G150+[1]лютий!G151+[1]березень!G152+[1]квітень!G152+[1]травень!G152)</f>
        <v>0</v>
      </c>
      <c r="H151" s="46" t="n">
        <f aca="false">SUM([1]січень!H150+[1]лютий!H151+[1]березень!H152+[1]квітень!H152+[1]травень!H152)</f>
        <v>108.35</v>
      </c>
      <c r="I151" s="46" t="n">
        <f aca="false">SUM([1]січень!I150+[1]лютий!I151+[1]березень!I152+[1]квітень!I152+[1]травень!I152)</f>
        <v>0</v>
      </c>
      <c r="J151" s="63" t="n">
        <f aca="false">K151/D151</f>
        <v>72.133295472984</v>
      </c>
      <c r="K151" s="64" t="n">
        <f aca="false">L151+M151+E151</f>
        <v>44455.75</v>
      </c>
      <c r="L151" s="64" t="n">
        <f aca="false">F151*1163</f>
        <v>35076.08</v>
      </c>
      <c r="M151" s="64" t="n">
        <f aca="false">G151*9.5</f>
        <v>0</v>
      </c>
      <c r="N151" s="17"/>
      <c r="O151" s="18"/>
    </row>
    <row r="152" customFormat="false" ht="35.8" hidden="false" customHeight="false" outlineLevel="0" collapsed="false">
      <c r="A152" s="60" t="n">
        <v>7</v>
      </c>
      <c r="B152" s="61" t="s">
        <v>141</v>
      </c>
      <c r="C152" s="62" t="n">
        <v>1031</v>
      </c>
      <c r="D152" s="62" t="n">
        <v>4949.65</v>
      </c>
      <c r="E152" s="46" t="n">
        <f aca="false">SUM([1]січень!E152+[1]лютий!E153+[1]березень!E154+[1]квітень!E154+[1]травень!E154)</f>
        <v>56677.77</v>
      </c>
      <c r="F152" s="46" t="n">
        <f aca="false">SUM([1]січень!F152+[1]лютий!F153+[1]березень!F154+[1]квітень!F154+[1]травень!F154)</f>
        <v>247.31</v>
      </c>
      <c r="G152" s="46" t="n">
        <f aca="false">SUM([1]січень!G152+[1]лютий!G153+[1]березень!G154+[1]квітень!G154+[1]травень!G154)</f>
        <v>0</v>
      </c>
      <c r="H152" s="46" t="n">
        <f aca="false">SUM([1]січень!H152+[1]лютий!H153+[1]березень!H154+[1]квітень!H154+[1]травень!H154)</f>
        <v>1216.87</v>
      </c>
      <c r="I152" s="46" t="n">
        <f aca="false">SUM([1]січень!I152+[1]лютий!I153+[1]березень!I154+[1]квітень!I154+[1]травень!I154)</f>
        <v>0</v>
      </c>
      <c r="J152" s="63" t="n">
        <f aca="false">K152/D152</f>
        <v>69.5603325487661</v>
      </c>
      <c r="K152" s="64" t="n">
        <f aca="false">L152+M152+E152</f>
        <v>344299.3</v>
      </c>
      <c r="L152" s="64" t="n">
        <f aca="false">F152*1163</f>
        <v>287621.53</v>
      </c>
      <c r="M152" s="64" t="n">
        <f aca="false">G152*9.5</f>
        <v>0</v>
      </c>
      <c r="N152" s="17"/>
      <c r="O152" s="18"/>
    </row>
    <row r="153" customFormat="false" ht="24.85" hidden="false" customHeight="false" outlineLevel="0" collapsed="false">
      <c r="A153" s="60" t="n">
        <v>8</v>
      </c>
      <c r="B153" s="66" t="s">
        <v>142</v>
      </c>
      <c r="C153" s="62" t="n">
        <v>761</v>
      </c>
      <c r="D153" s="62" t="n">
        <v>2161.7</v>
      </c>
      <c r="E153" s="46" t="n">
        <f aca="false">SUM([1]січень!E149+[1]лютий!E150+[1]березень!E151+[1]квітень!E151+[1]травень!E151)</f>
        <v>19525.44</v>
      </c>
      <c r="F153" s="46" t="n">
        <f aca="false">SUM([1]січень!F149+[1]лютий!F150+[1]березень!F151+[1]квітень!F151+[1]травень!F151)</f>
        <v>106.31</v>
      </c>
      <c r="G153" s="46" t="n">
        <f aca="false">SUM([1]січень!G149+[1]лютий!G150+[1]березень!G151+[1]квітень!G151+[1]травень!G151)</f>
        <v>0</v>
      </c>
      <c r="H153" s="46" t="n">
        <f aca="false">SUM([1]січень!H149+[1]лютий!H150+[1]березень!H151+[1]квітень!H151+[1]травень!H151)</f>
        <v>468.01</v>
      </c>
      <c r="I153" s="46" t="n">
        <f aca="false">SUM([1]січень!I149+[1]лютий!I150+[1]березень!I151+[1]квітень!I151+[1]травень!I151)</f>
        <v>0</v>
      </c>
      <c r="J153" s="63" t="n">
        <f aca="false">K153/D153</f>
        <v>66.2274922514688</v>
      </c>
      <c r="K153" s="64" t="n">
        <f aca="false">L153+M153+E153</f>
        <v>143163.97</v>
      </c>
      <c r="L153" s="64" t="n">
        <f aca="false">F153*1163</f>
        <v>123638.53</v>
      </c>
      <c r="M153" s="64" t="n">
        <f aca="false">G153*9.5</f>
        <v>0</v>
      </c>
      <c r="N153" s="17"/>
      <c r="O153" s="18"/>
    </row>
    <row r="154" customFormat="false" ht="24.85" hidden="false" customHeight="false" outlineLevel="0" collapsed="false">
      <c r="A154" s="60" t="n">
        <v>9</v>
      </c>
      <c r="B154" s="65" t="s">
        <v>143</v>
      </c>
      <c r="C154" s="62" t="n">
        <v>1125</v>
      </c>
      <c r="D154" s="62" t="n">
        <v>9098.4</v>
      </c>
      <c r="E154" s="46" t="n">
        <f aca="false">SUM([1]січень!E153+[1]лютий!E154+[1]березень!E155+[1]квітень!E155+[1]травень!E155)</f>
        <v>60206.7</v>
      </c>
      <c r="F154" s="46" t="n">
        <f aca="false">SUM([1]січень!F153+[1]лютий!F154+[1]березень!F155+[1]квітень!F155+[1]травень!F155)</f>
        <v>420.65</v>
      </c>
      <c r="G154" s="46" t="n">
        <f aca="false">SUM([1]січень!G153+[1]лютий!G154+[1]березень!G155+[1]квітень!G155+[1]травень!G155)</f>
        <v>0</v>
      </c>
      <c r="H154" s="46" t="n">
        <f aca="false">SUM([1]січень!H153+[1]лютий!H154+[1]березень!H155+[1]квітень!H155+[1]травень!H155)</f>
        <v>2227.56</v>
      </c>
      <c r="I154" s="46" t="n">
        <f aca="false">SUM([1]січень!I153+[1]лютий!I154+[1]березень!I155+[1]квітень!I155+[1]травень!I155)</f>
        <v>77.12</v>
      </c>
      <c r="J154" s="63" t="n">
        <f aca="false">K154/D154</f>
        <v>60.3867328321463</v>
      </c>
      <c r="K154" s="64" t="n">
        <f aca="false">L154+M154+E154</f>
        <v>549422.65</v>
      </c>
      <c r="L154" s="64" t="n">
        <f aca="false">F154*1163</f>
        <v>489215.95</v>
      </c>
      <c r="M154" s="64" t="n">
        <f aca="false">G154*9.5</f>
        <v>0</v>
      </c>
      <c r="N154" s="17"/>
      <c r="O154" s="18"/>
    </row>
    <row r="155" customFormat="false" ht="35.8" hidden="false" customHeight="false" outlineLevel="0" collapsed="false">
      <c r="A155" s="60" t="n">
        <v>10</v>
      </c>
      <c r="B155" s="65" t="s">
        <v>144</v>
      </c>
      <c r="C155" s="62" t="n">
        <v>1995</v>
      </c>
      <c r="D155" s="62" t="n">
        <v>20329.4</v>
      </c>
      <c r="E155" s="46" t="n">
        <f aca="false">SUM([1]січень!E151+[1]лютий!E152+[1]березень!E153+[1]квітень!E153+[1]травень!E153)</f>
        <v>149530.72</v>
      </c>
      <c r="F155" s="46" t="n">
        <f aca="false">SUM([1]січень!F151+[1]лютий!F152+[1]березень!F153+[1]квітень!F153+[1]травень!F153)</f>
        <v>919.72</v>
      </c>
      <c r="G155" s="46" t="n">
        <f aca="false">SUM([1]січень!G151+[1]лютий!G152+[1]березень!G153+[1]квітень!G153+[1]травень!G153)</f>
        <v>0</v>
      </c>
      <c r="H155" s="46" t="n">
        <f aca="false">SUM([1]січень!H151+[1]лютий!H152+[1]березень!H153+[1]квітень!H153+[1]травень!H153)</f>
        <v>18845.61</v>
      </c>
      <c r="I155" s="46" t="n">
        <f aca="false">SUM([1]січень!I151+[1]лютий!I152+[1]березень!I153+[1]квітень!I153+[1]травень!I153)</f>
        <v>0</v>
      </c>
      <c r="J155" s="63" t="n">
        <f aca="false">K155/D155</f>
        <v>59.9705392190621</v>
      </c>
      <c r="K155" s="64" t="n">
        <f aca="false">L155+M155+E155</f>
        <v>1219165.08</v>
      </c>
      <c r="L155" s="64" t="n">
        <f aca="false">F155*1163</f>
        <v>1069634.36</v>
      </c>
      <c r="M155" s="64" t="n">
        <f aca="false">G155*9.5</f>
        <v>0</v>
      </c>
      <c r="N155" s="17"/>
      <c r="O155" s="18"/>
    </row>
    <row r="156" customFormat="false" ht="34.8" hidden="false" customHeight="false" outlineLevel="0" collapsed="false">
      <c r="A156" s="60" t="n">
        <v>11</v>
      </c>
      <c r="B156" s="65" t="s">
        <v>145</v>
      </c>
      <c r="C156" s="62" t="n">
        <v>910</v>
      </c>
      <c r="D156" s="62" t="n">
        <v>2539.5</v>
      </c>
      <c r="E156" s="46" t="n">
        <f aca="false">SUM([1]січень!E154+[1]лютий!E155+[1]березень!E156+[1]квітень!E156+[1]травень!E156)</f>
        <v>36213.71</v>
      </c>
      <c r="F156" s="46" t="n">
        <f aca="false">SUM([1]січень!F154+[1]лютий!F155+[1]березень!F156+[1]квітень!F156+[1]травень!F156)</f>
        <v>63.1</v>
      </c>
      <c r="G156" s="46" t="n">
        <f aca="false">SUM([1]січень!G154+[1]лютий!G155+[1]березень!G156+[1]квітень!G156+[1]травень!G156)</f>
        <v>79.13</v>
      </c>
      <c r="H156" s="46" t="n">
        <f aca="false">SUM([1]січень!H154+[1]лютий!H155+[1]березень!H156+[1]квітень!H156+[1]травень!H156)</f>
        <v>900.89</v>
      </c>
      <c r="I156" s="46" t="n">
        <f aca="false">SUM([1]січень!I154+[1]лютий!I155+[1]березень!I156+[1]квітень!I156+[1]травень!I156)</f>
        <v>0</v>
      </c>
      <c r="J156" s="63" t="n">
        <f aca="false">K156/D156</f>
        <v>43.4537290805277</v>
      </c>
      <c r="K156" s="64" t="n">
        <f aca="false">L156+M156+E156</f>
        <v>110350.745</v>
      </c>
      <c r="L156" s="64" t="n">
        <f aca="false">F156*1163</f>
        <v>73385.3</v>
      </c>
      <c r="M156" s="64" t="n">
        <f aca="false">G156*9.5</f>
        <v>751.735</v>
      </c>
      <c r="N156" s="17"/>
      <c r="O156" s="18"/>
    </row>
    <row r="157" customFormat="false" ht="24.85" hidden="false" customHeight="false" outlineLevel="0" collapsed="false">
      <c r="A157" s="60" t="n">
        <v>12</v>
      </c>
      <c r="B157" s="65" t="s">
        <v>146</v>
      </c>
      <c r="C157" s="62" t="n">
        <v>130</v>
      </c>
      <c r="D157" s="62" t="n">
        <v>2840.4</v>
      </c>
      <c r="E157" s="46" t="n">
        <f aca="false">SUM([1]січень!E155+[1]лютий!E156+[1]березень!E157+[1]квітень!E157+[1]травень!E157)</f>
        <v>57848.74</v>
      </c>
      <c r="F157" s="46" t="n">
        <f aca="false">SUM([1]січень!F155+[1]лютий!F156+[1]березень!F157+[1]квітень!F157+[1]травень!F157)</f>
        <v>0</v>
      </c>
      <c r="G157" s="46" t="n">
        <f aca="false">SUM([1]січень!G155+[1]лютий!G156+[1]березень!G157+[1]квітень!G157+[1]травень!G157)</f>
        <v>0</v>
      </c>
      <c r="H157" s="46" t="n">
        <f aca="false">SUM([1]січень!H155+[1]лютий!H156+[1]березень!H157+[1]квітень!H157+[1]травень!H157)</f>
        <v>1020.4</v>
      </c>
      <c r="I157" s="46" t="n">
        <f aca="false">SUM([1]січень!I155+[1]лютий!I156+[1]березень!I157+[1]квітень!I157+[1]травень!I157)</f>
        <v>0</v>
      </c>
      <c r="J157" s="63" t="n">
        <f aca="false">K157/D157</f>
        <v>20.3664061399803</v>
      </c>
      <c r="K157" s="64" t="n">
        <f aca="false">L157+M157+E157</f>
        <v>57848.74</v>
      </c>
      <c r="L157" s="64" t="n">
        <f aca="false">F157*1163</f>
        <v>0</v>
      </c>
      <c r="M157" s="64" t="n">
        <f aca="false">G157*9.5</f>
        <v>0</v>
      </c>
      <c r="N157" s="17"/>
      <c r="O157" s="18"/>
    </row>
    <row r="158" customFormat="false" ht="24.85" hidden="false" customHeight="false" outlineLevel="0" collapsed="false">
      <c r="A158" s="60" t="n">
        <v>13</v>
      </c>
      <c r="B158" s="65" t="s">
        <v>147</v>
      </c>
      <c r="C158" s="62" t="n">
        <v>50</v>
      </c>
      <c r="D158" s="62" t="n">
        <v>204.2</v>
      </c>
      <c r="E158" s="46" t="n">
        <f aca="false">SUM([1]січень!E156+[1]лютий!E157+[1]березень!E158+[1]квітень!E158+[1]травень!E158)</f>
        <v>2137.54</v>
      </c>
      <c r="F158" s="46" t="n">
        <f aca="false">SUM([1]січень!F156+[1]лютий!F157+[1]березень!F158+[1]квітень!F158+[1]травень!F158)</f>
        <v>0</v>
      </c>
      <c r="G158" s="46" t="n">
        <f aca="false">SUM([1]січень!G156+[1]лютий!G157+[1]березень!G158+[1]квітень!G158+[1]травень!G158)</f>
        <v>0</v>
      </c>
      <c r="H158" s="46" t="n">
        <f aca="false">SUM([1]січень!H156+[1]лютий!H157+[1]березень!H158+[1]квітень!H158+[1]травень!H158)</f>
        <v>65.35</v>
      </c>
      <c r="I158" s="46" t="n">
        <f aca="false">SUM([1]січень!I156+[1]лютий!I157+[1]березень!I158+[1]квітень!I158+[1]травень!I158)</f>
        <v>0</v>
      </c>
      <c r="J158" s="63" t="n">
        <f aca="false">K158/D158</f>
        <v>10.467874632713</v>
      </c>
      <c r="K158" s="64" t="n">
        <f aca="false">L158+M158+E158</f>
        <v>2137.54</v>
      </c>
      <c r="L158" s="64" t="n">
        <f aca="false">F158*1163</f>
        <v>0</v>
      </c>
      <c r="M158" s="64" t="n">
        <f aca="false">G158*9.5</f>
        <v>0</v>
      </c>
      <c r="N158" s="17"/>
      <c r="O158" s="18"/>
    </row>
    <row r="159" customFormat="false" ht="13.8" hidden="false" customHeight="false" outlineLevel="0" collapsed="false">
      <c r="A159" s="53"/>
      <c r="B159" s="54" t="s">
        <v>66</v>
      </c>
      <c r="C159" s="55" t="n">
        <f aca="false">SUM(C146:C158)</f>
        <v>7918</v>
      </c>
      <c r="D159" s="55" t="n">
        <f aca="false">SUM(D146:D158)</f>
        <v>63644.05</v>
      </c>
      <c r="E159" s="68" t="n">
        <f aca="false">SUM(E146:E158)</f>
        <v>549916.19</v>
      </c>
      <c r="F159" s="68" t="n">
        <f aca="false">SUM(F146:F158)</f>
        <v>3500.72</v>
      </c>
      <c r="G159" s="68" t="n">
        <f aca="false">SUM(G146:G158)</f>
        <v>31249.08</v>
      </c>
      <c r="H159" s="68" t="n">
        <f aca="false">SUM(H146:H158)</f>
        <v>32095.36</v>
      </c>
      <c r="I159" s="69" t="n">
        <f aca="false">SUM(I146:I158)</f>
        <v>121.28</v>
      </c>
      <c r="J159" s="58"/>
      <c r="K159" s="58"/>
      <c r="L159" s="58"/>
      <c r="M159" s="58"/>
      <c r="N159" s="17"/>
      <c r="O159" s="70"/>
    </row>
    <row r="160" customFormat="false" ht="13.8" hidden="false" customHeight="false" outlineLevel="0" collapsed="false">
      <c r="A160" s="53"/>
      <c r="B160" s="54" t="s">
        <v>67</v>
      </c>
      <c r="C160" s="55"/>
      <c r="D160" s="55"/>
      <c r="E160" s="55"/>
      <c r="F160" s="55"/>
      <c r="G160" s="55"/>
      <c r="H160" s="55"/>
      <c r="I160" s="71"/>
      <c r="J160" s="47" t="n">
        <f aca="false">SUM(J146:J158)/13</f>
        <v>70.42625710956</v>
      </c>
      <c r="K160" s="58"/>
      <c r="L160" s="58"/>
      <c r="M160" s="58"/>
      <c r="N160" s="17"/>
      <c r="O160" s="70"/>
    </row>
    <row r="161" customFormat="false" ht="13.8" hidden="false" customHeight="false" outlineLevel="0" collapsed="false">
      <c r="C161" s="38"/>
      <c r="D161" s="38"/>
      <c r="E161" s="38"/>
      <c r="F161" s="38"/>
      <c r="G161" s="38"/>
      <c r="H161" s="38"/>
      <c r="I161" s="38"/>
      <c r="J161" s="38"/>
      <c r="K161" s="40"/>
      <c r="L161" s="40"/>
      <c r="M161" s="40"/>
      <c r="N161" s="17"/>
      <c r="O161" s="70"/>
    </row>
    <row r="162" customFormat="false" ht="13.8" hidden="false" customHeight="false" outlineLevel="0" collapsed="false">
      <c r="C162" s="38"/>
      <c r="D162" s="38"/>
      <c r="E162" s="38"/>
      <c r="F162" s="38"/>
      <c r="G162" s="38"/>
      <c r="H162" s="38"/>
      <c r="I162" s="38"/>
      <c r="J162" s="38"/>
      <c r="K162" s="40"/>
      <c r="L162" s="40"/>
      <c r="M162" s="40"/>
      <c r="O162" s="70"/>
    </row>
    <row r="163" customFormat="false" ht="13.8" hidden="false" customHeight="false" outlineLevel="0" collapsed="false">
      <c r="C163" s="38"/>
      <c r="D163" s="38"/>
      <c r="E163" s="38"/>
      <c r="F163" s="38"/>
      <c r="G163" s="38"/>
      <c r="H163" s="38"/>
      <c r="I163" s="38"/>
      <c r="J163" s="38"/>
      <c r="K163" s="40"/>
      <c r="L163" s="40"/>
      <c r="M163" s="40"/>
      <c r="O163" s="70"/>
    </row>
    <row r="164" customFormat="false" ht="13.8" hidden="false" customHeight="false" outlineLevel="0" collapsed="false">
      <c r="F164" s="21"/>
      <c r="H164" s="38"/>
      <c r="I164" s="38"/>
      <c r="J164" s="38"/>
      <c r="N164" s="17"/>
      <c r="O164" s="70"/>
    </row>
    <row r="165" customFormat="false" ht="13.8" hidden="false" customHeight="false" outlineLevel="0" collapsed="false">
      <c r="H165" s="38"/>
      <c r="I165" s="38"/>
      <c r="J165" s="38"/>
      <c r="N165" s="17"/>
      <c r="O165" s="70"/>
    </row>
    <row r="166" customFormat="false" ht="13.8" hidden="false" customHeight="false" outlineLevel="0" collapsed="false">
      <c r="H166" s="38"/>
      <c r="I166" s="38"/>
      <c r="J166" s="38"/>
      <c r="N166" s="17"/>
      <c r="O166" s="70"/>
    </row>
    <row r="167" customFormat="false" ht="13.8" hidden="false" customHeight="true" outlineLevel="0" collapsed="false">
      <c r="A167" s="5" t="s">
        <v>1</v>
      </c>
      <c r="B167" s="6" t="s">
        <v>2</v>
      </c>
      <c r="C167" s="6" t="s">
        <v>3</v>
      </c>
      <c r="D167" s="6" t="s">
        <v>4</v>
      </c>
      <c r="E167" s="6" t="s">
        <v>5</v>
      </c>
      <c r="F167" s="6"/>
      <c r="G167" s="6"/>
      <c r="H167" s="6"/>
      <c r="I167" s="6"/>
      <c r="J167" s="6" t="s">
        <v>6</v>
      </c>
      <c r="K167" s="6" t="s">
        <v>7</v>
      </c>
      <c r="L167" s="6"/>
      <c r="M167" s="6"/>
      <c r="N167" s="17"/>
      <c r="O167" s="70"/>
    </row>
    <row r="168" customFormat="false" ht="56.7" hidden="false" customHeight="true" outlineLevel="0" collapsed="false">
      <c r="A168" s="5"/>
      <c r="B168" s="6"/>
      <c r="C168" s="6"/>
      <c r="D168" s="6"/>
      <c r="E168" s="6" t="s">
        <v>8</v>
      </c>
      <c r="F168" s="6" t="s">
        <v>9</v>
      </c>
      <c r="G168" s="6" t="s">
        <v>10</v>
      </c>
      <c r="H168" s="6" t="s">
        <v>11</v>
      </c>
      <c r="I168" s="6" t="s">
        <v>12</v>
      </c>
      <c r="J168" s="6"/>
      <c r="K168" s="6" t="s">
        <v>13</v>
      </c>
      <c r="L168" s="6" t="s">
        <v>14</v>
      </c>
      <c r="M168" s="6" t="s">
        <v>15</v>
      </c>
      <c r="N168" s="17"/>
      <c r="O168" s="70"/>
    </row>
    <row r="169" customFormat="false" ht="13.8" hidden="false" customHeight="false" outlineLevel="0" collapsed="false">
      <c r="A169" s="42" t="s">
        <v>148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17"/>
      <c r="O169" s="70"/>
    </row>
    <row r="170" customFormat="false" ht="13.8" hidden="false" customHeight="false" outlineLevel="0" collapsed="false">
      <c r="A170" s="43" t="n">
        <v>1</v>
      </c>
      <c r="B170" s="31" t="s">
        <v>149</v>
      </c>
      <c r="C170" s="44" t="n">
        <v>50</v>
      </c>
      <c r="D170" s="44" t="n">
        <v>122.1</v>
      </c>
      <c r="E170" s="72" t="n">
        <f aca="false">SUM([1]січень!E168+[1]лютий!E169+[1]березень!E170+[1]квітень!E170+[1]травень!E170)</f>
        <v>13716.86</v>
      </c>
      <c r="F170" s="72" t="n">
        <f aca="false">SUM([1]січень!F168+[1]лютий!F169+[1]березень!F170+[1]квітень!F170+[1]травень!F170)</f>
        <v>0</v>
      </c>
      <c r="G170" s="72" t="n">
        <f aca="false">SUM([1]січень!G168+[1]лютий!G169+[1]березень!G170+[1]квітень!G170+[1]травень!G170)</f>
        <v>0</v>
      </c>
      <c r="H170" s="72" t="n">
        <f aca="false">SUM([1]січень!H168+[1]лютий!H169+[1]березень!H170+[1]квітень!H170+[1]травень!H170)</f>
        <v>0</v>
      </c>
      <c r="I170" s="72" t="n">
        <f aca="false">SUM([1]січень!I168+[1]лютий!I169+[1]березень!I170+[1]квітень!I170+[1]травень!I170)</f>
        <v>0</v>
      </c>
      <c r="J170" s="73" t="n">
        <f aca="false">K170/D170</f>
        <v>112.341195741196</v>
      </c>
      <c r="K170" s="74" t="n">
        <f aca="false">L170+M170+E170</f>
        <v>13716.86</v>
      </c>
      <c r="L170" s="75" t="n">
        <f aca="false">F170*1163</f>
        <v>0</v>
      </c>
      <c r="M170" s="75" t="n">
        <f aca="false">G170*9.5</f>
        <v>0</v>
      </c>
      <c r="N170" s="17"/>
      <c r="O170" s="70"/>
    </row>
    <row r="171" customFormat="false" ht="24.85" hidden="false" customHeight="false" outlineLevel="0" collapsed="false">
      <c r="A171" s="43" t="n">
        <v>2</v>
      </c>
      <c r="B171" s="31" t="s">
        <v>150</v>
      </c>
      <c r="C171" s="44" t="n">
        <v>50</v>
      </c>
      <c r="D171" s="44" t="n">
        <v>426.8</v>
      </c>
      <c r="E171" s="72" t="n">
        <f aca="false">SUM([1]січень!E169+[1]лютий!E170+[1]березень!E171+[1]квітень!E171+[1]травень!E171)</f>
        <v>2556.86</v>
      </c>
      <c r="F171" s="72" t="n">
        <f aca="false">SUM([1]січень!F169+[1]лютий!F170+[1]березень!F171+[1]квітень!F171+[1]травень!F171)</f>
        <v>33.49</v>
      </c>
      <c r="G171" s="72" t="n">
        <f aca="false">SUM([1]січень!G169+[1]лютий!G170+[1]березень!G171+[1]квітень!G171+[1]травень!G171)</f>
        <v>0</v>
      </c>
      <c r="H171" s="72" t="n">
        <f aca="false">SUM([1]січень!H169+[1]лютий!H170+[1]березень!H171+[1]квітень!H171+[1]травень!H171)</f>
        <v>26.15</v>
      </c>
      <c r="I171" s="72" t="n">
        <f aca="false">SUM([1]січень!I169+[1]лютий!I170+[1]березень!I171+[1]квітень!I171+[1]травень!I171)</f>
        <v>4.15</v>
      </c>
      <c r="J171" s="73" t="n">
        <f aca="false">K171/D171</f>
        <v>97.2486644798501</v>
      </c>
      <c r="K171" s="74" t="n">
        <f aca="false">L171+M171+E171</f>
        <v>41505.73</v>
      </c>
      <c r="L171" s="74" t="n">
        <f aca="false">F171*1163</f>
        <v>38948.87</v>
      </c>
      <c r="M171" s="75" t="n">
        <f aca="false">G171*9.5</f>
        <v>0</v>
      </c>
      <c r="N171" s="17"/>
      <c r="O171" s="70"/>
    </row>
    <row r="172" customFormat="false" ht="13.8" hidden="false" customHeight="false" outlineLevel="0" collapsed="false">
      <c r="A172" s="43" t="n">
        <v>3</v>
      </c>
      <c r="B172" s="31" t="s">
        <v>151</v>
      </c>
      <c r="C172" s="44" t="n">
        <v>90</v>
      </c>
      <c r="D172" s="44" t="n">
        <v>761.3</v>
      </c>
      <c r="E172" s="72" t="n">
        <f aca="false">SUM([1]січень!E170+[1]лютий!E171+[1]березень!E172+[1]квітень!E172+[1]травень!E172)</f>
        <v>1843.89</v>
      </c>
      <c r="F172" s="72" t="n">
        <f aca="false">SUM([1]січень!F170+[1]лютий!F171+[1]березень!F172+[1]квітень!F172+[1]травень!F172)</f>
        <v>56.58</v>
      </c>
      <c r="G172" s="72" t="n">
        <f aca="false">SUM([1]січень!G170+[1]лютий!G171+[1]березень!G172+[1]квітень!G172+[1]травень!G172)</f>
        <v>0</v>
      </c>
      <c r="H172" s="72" t="n">
        <f aca="false">SUM([1]січень!H170+[1]лютий!H171+[1]березень!H172+[1]квітень!H172+[1]травень!H172)</f>
        <v>41</v>
      </c>
      <c r="I172" s="72" t="n">
        <f aca="false">SUM([1]січень!I170+[1]лютий!I171+[1]березень!I172+[1]квітень!I172+[1]травень!I172)</f>
        <v>11</v>
      </c>
      <c r="J172" s="73" t="n">
        <f aca="false">K172/D172</f>
        <v>88.8564691974255</v>
      </c>
      <c r="K172" s="74" t="n">
        <f aca="false">L172+M172+E172</f>
        <v>67646.43</v>
      </c>
      <c r="L172" s="75" t="n">
        <f aca="false">F172*1163</f>
        <v>65802.54</v>
      </c>
      <c r="M172" s="75" t="n">
        <f aca="false">G172*9.5</f>
        <v>0</v>
      </c>
      <c r="N172" s="17"/>
      <c r="O172" s="70"/>
    </row>
    <row r="173" customFormat="false" ht="13.8" hidden="false" customHeight="false" outlineLevel="0" collapsed="false">
      <c r="A173" s="43" t="n">
        <v>4</v>
      </c>
      <c r="B173" s="31" t="s">
        <v>152</v>
      </c>
      <c r="C173" s="44" t="n">
        <v>13</v>
      </c>
      <c r="D173" s="44" t="n">
        <v>273.5</v>
      </c>
      <c r="E173" s="72" t="n">
        <f aca="false">SUM([1]січень!E171+[1]лютий!E172+[1]березень!E173+[1]квітень!E173+[1]травень!E173)</f>
        <v>22229.01</v>
      </c>
      <c r="F173" s="72" t="n">
        <f aca="false">SUM([1]січень!F171+[1]лютий!F172+[1]березень!F173+[1]квітень!F173+[1]травень!F173)</f>
        <v>0</v>
      </c>
      <c r="G173" s="72" t="n">
        <f aca="false">SUM([1]січень!G171+[1]лютий!G172+[1]березень!G173+[1]квітень!G173+[1]травень!G173)</f>
        <v>0</v>
      </c>
      <c r="H173" s="72" t="n">
        <f aca="false">SUM([1]січень!H171+[1]лютий!H172+[1]березень!H173+[1]квітень!H173+[1]травень!H173)</f>
        <v>33.07</v>
      </c>
      <c r="I173" s="72" t="n">
        <f aca="false">SUM([1]січень!I171+[1]лютий!I172+[1]березень!I173+[1]квітень!I173+[1]травень!I173)</f>
        <v>0</v>
      </c>
      <c r="J173" s="73" t="n">
        <f aca="false">K173/D173</f>
        <v>81.2760877513711</v>
      </c>
      <c r="K173" s="74" t="n">
        <f aca="false">L173+M173+E173</f>
        <v>22229.01</v>
      </c>
      <c r="L173" s="75" t="n">
        <f aca="false">F173*1163</f>
        <v>0</v>
      </c>
      <c r="M173" s="75" t="n">
        <f aca="false">G173*9.5</f>
        <v>0</v>
      </c>
      <c r="N173" s="17"/>
      <c r="O173" s="70"/>
    </row>
    <row r="174" customFormat="false" ht="24.85" hidden="false" customHeight="false" outlineLevel="0" collapsed="false">
      <c r="A174" s="43" t="n">
        <v>5</v>
      </c>
      <c r="B174" s="31" t="s">
        <v>153</v>
      </c>
      <c r="C174" s="44" t="n">
        <v>28</v>
      </c>
      <c r="D174" s="44" t="n">
        <v>150</v>
      </c>
      <c r="E174" s="72" t="n">
        <f aca="false">SUM([1]січень!E172+[1]лютий!E173+[1]березень!E174+[1]квітень!E174+[1]травень!E174)</f>
        <v>11190.69</v>
      </c>
      <c r="F174" s="72" t="n">
        <f aca="false">SUM([1]січень!F172+[1]лютий!F173+[1]березень!F174+[1]квітень!F174+[1]травень!F174)</f>
        <v>0</v>
      </c>
      <c r="G174" s="72" t="n">
        <f aca="false">SUM([1]січень!G172+[1]лютий!G173+[1]березень!G174+[1]квітень!G174+[1]травень!G174)</f>
        <v>0</v>
      </c>
      <c r="H174" s="72" t="n">
        <f aca="false">SUM([1]січень!H172+[1]лютий!H173+[1]березень!H174+[1]квітень!H174+[1]травень!H174)</f>
        <v>0</v>
      </c>
      <c r="I174" s="72" t="n">
        <f aca="false">SUM([1]січень!I172+[1]лютий!I173+[1]березень!I174+[1]квітень!I174+[1]травень!I174)</f>
        <v>0</v>
      </c>
      <c r="J174" s="73" t="n">
        <f aca="false">K174/D174</f>
        <v>74.6046</v>
      </c>
      <c r="K174" s="74" t="n">
        <f aca="false">L174+M174+E174</f>
        <v>11190.69</v>
      </c>
      <c r="L174" s="75" t="n">
        <f aca="false">F174*1163</f>
        <v>0</v>
      </c>
      <c r="M174" s="75" t="n">
        <f aca="false">G174*9.5</f>
        <v>0</v>
      </c>
      <c r="N174" s="17"/>
      <c r="O174" s="70"/>
    </row>
    <row r="175" customFormat="false" ht="13.8" hidden="false" customHeight="false" outlineLevel="0" collapsed="false">
      <c r="A175" s="43" t="n">
        <v>6</v>
      </c>
      <c r="B175" s="31" t="s">
        <v>154</v>
      </c>
      <c r="C175" s="44" t="n">
        <v>65</v>
      </c>
      <c r="D175" s="44" t="n">
        <v>1025.9</v>
      </c>
      <c r="E175" s="72" t="n">
        <f aca="false">SUM([1]січень!E174+[1]лютий!E175+[1]березень!E176+[1]квітень!E176+[1]травень!E176)</f>
        <v>3401.85</v>
      </c>
      <c r="F175" s="72" t="n">
        <f aca="false">SUM([1]січень!F174+[1]лютий!F175+[1]березень!F176+[1]квітень!F176+[1]травень!F176)</f>
        <v>0</v>
      </c>
      <c r="G175" s="72" t="n">
        <f aca="false">SUM([1]січень!G174+[1]лютий!G175+[1]березень!G176+[1]квітень!G176+[1]травень!G176)</f>
        <v>6445.5</v>
      </c>
      <c r="H175" s="72" t="n">
        <f aca="false">SUM([1]січень!H174+[1]лютий!H175+[1]березень!H176+[1]квітень!H176+[1]травень!H176)</f>
        <v>34.12</v>
      </c>
      <c r="I175" s="72" t="n">
        <f aca="false">SUM([1]січень!I174+[1]лютий!I175+[1]березень!I176+[1]квітень!I176+[1]травень!I176)</f>
        <v>0</v>
      </c>
      <c r="J175" s="73" t="n">
        <f aca="false">K175/D175</f>
        <v>63.0023394092992</v>
      </c>
      <c r="K175" s="74" t="n">
        <f aca="false">L175+M175+E175</f>
        <v>64634.1</v>
      </c>
      <c r="L175" s="75" t="n">
        <f aca="false">F175*1163</f>
        <v>0</v>
      </c>
      <c r="M175" s="75" t="n">
        <f aca="false">G175*9.5</f>
        <v>61232.25</v>
      </c>
      <c r="N175" s="17"/>
      <c r="O175" s="70"/>
    </row>
    <row r="176" customFormat="false" ht="13.8" hidden="false" customHeight="false" outlineLevel="0" collapsed="false">
      <c r="A176" s="43" t="n">
        <v>7</v>
      </c>
      <c r="B176" s="31" t="s">
        <v>155</v>
      </c>
      <c r="C176" s="44" t="n">
        <v>200</v>
      </c>
      <c r="D176" s="44" t="n">
        <v>1766.1</v>
      </c>
      <c r="E176" s="72" t="n">
        <f aca="false">SUM([1]січень!E177+[1]лютий!E178+[1]березень!E179+[1]квітень!E179+[1]травень!E179)</f>
        <v>2318.43</v>
      </c>
      <c r="F176" s="72" t="n">
        <f aca="false">SUM([1]січень!F177+[1]лютий!F178+[1]березень!F179+[1]квітень!F179+[1]травень!F179)</f>
        <v>87.94</v>
      </c>
      <c r="G176" s="72" t="n">
        <f aca="false">SUM([1]січень!G177+[1]лютий!G178+[1]березень!G179+[1]квітень!G179+[1]травень!G179)</f>
        <v>0</v>
      </c>
      <c r="H176" s="72" t="n">
        <f aca="false">SUM([1]січень!H177+[1]лютий!H178+[1]березень!H179+[1]квітень!H179+[1]травень!H179)</f>
        <v>105.48</v>
      </c>
      <c r="I176" s="72" t="n">
        <f aca="false">SUM([1]січень!I177+[1]лютий!I178+[1]березень!I179+[1]квітень!I179+[1]травень!I179)</f>
        <v>0</v>
      </c>
      <c r="J176" s="73" t="n">
        <f aca="false">K176/D176</f>
        <v>59.222382651039</v>
      </c>
      <c r="K176" s="74" t="n">
        <f aca="false">L176+M176+E176</f>
        <v>104592.65</v>
      </c>
      <c r="L176" s="75" t="n">
        <f aca="false">F176*1163</f>
        <v>102274.22</v>
      </c>
      <c r="M176" s="75" t="n">
        <f aca="false">G176*9.5</f>
        <v>0</v>
      </c>
      <c r="N176" s="17"/>
      <c r="O176" s="70"/>
    </row>
    <row r="177" customFormat="false" ht="13.8" hidden="false" customHeight="false" outlineLevel="0" collapsed="false">
      <c r="A177" s="43" t="n">
        <v>8</v>
      </c>
      <c r="B177" s="31" t="s">
        <v>156</v>
      </c>
      <c r="C177" s="44" t="n">
        <v>20</v>
      </c>
      <c r="D177" s="44" t="n">
        <v>417.57</v>
      </c>
      <c r="E177" s="72" t="n">
        <f aca="false">SUM([1]січень!E173+[1]лютий!E174+[1]березень!E175+[1]квітень!E175+[1]травень!E175)</f>
        <v>1378.51</v>
      </c>
      <c r="F177" s="72" t="n">
        <f aca="false">SUM([1]січень!F173+[1]лютий!F174+[1]березень!F175+[1]квітень!F175+[1]травень!F175)</f>
        <v>0</v>
      </c>
      <c r="G177" s="72" t="n">
        <f aca="false">SUM([1]січень!G173+[1]лютий!G174+[1]березень!G175+[1]квітень!G175+[1]травень!G175)</f>
        <v>2386.98</v>
      </c>
      <c r="H177" s="72" t="n">
        <f aca="false">SUM([1]січень!H173+[1]лютий!H174+[1]березень!H175+[1]квітень!H175+[1]травень!H175)</f>
        <v>13.13</v>
      </c>
      <c r="I177" s="72" t="n">
        <f aca="false">SUM([1]січень!I173+[1]лютий!I174+[1]березень!I175+[1]квітень!I175+[1]травень!I175)</f>
        <v>0</v>
      </c>
      <c r="J177" s="73" t="n">
        <f aca="false">K177/D177</f>
        <v>57.6066767248605</v>
      </c>
      <c r="K177" s="74" t="n">
        <f aca="false">L177+M177+E177</f>
        <v>24054.82</v>
      </c>
      <c r="L177" s="75" t="n">
        <f aca="false">F177*1163</f>
        <v>0</v>
      </c>
      <c r="M177" s="75" t="n">
        <f aca="false">G177*9.5</f>
        <v>22676.31</v>
      </c>
      <c r="N177" s="17"/>
      <c r="O177" s="70"/>
    </row>
    <row r="178" customFormat="false" ht="13.8" hidden="false" customHeight="false" outlineLevel="0" collapsed="false">
      <c r="A178" s="43" t="n">
        <v>9</v>
      </c>
      <c r="B178" s="31" t="s">
        <v>157</v>
      </c>
      <c r="C178" s="44" t="n">
        <v>52</v>
      </c>
      <c r="D178" s="44" t="n">
        <v>1060.2</v>
      </c>
      <c r="E178" s="72" t="n">
        <f aca="false">SUM([1]січень!E175+[1]лютий!E176+[1]березень!E177+[1]квітень!E177+[1]травень!E177)</f>
        <v>1130.47</v>
      </c>
      <c r="F178" s="72" t="n">
        <f aca="false">SUM([1]січень!F175+[1]лютий!F176+[1]березень!F177+[1]квітень!F177+[1]травень!F177)</f>
        <v>46.36</v>
      </c>
      <c r="G178" s="72" t="n">
        <f aca="false">SUM([1]січень!G175+[1]лютий!G176+[1]березень!G177+[1]квітень!G177+[1]травень!G177)</f>
        <v>0</v>
      </c>
      <c r="H178" s="72" t="n">
        <f aca="false">SUM([1]січень!H175+[1]лютий!H176+[1]березень!H177+[1]квітень!H177+[1]травень!H177)</f>
        <v>37</v>
      </c>
      <c r="I178" s="72" t="n">
        <f aca="false">SUM([1]січень!I175+[1]лютий!I176+[1]березень!I177+[1]квітень!I177+[1]травень!I177)</f>
        <v>0</v>
      </c>
      <c r="J178" s="73" t="n">
        <f aca="false">K178/D178</f>
        <v>51.9214770797963</v>
      </c>
      <c r="K178" s="74" t="n">
        <f aca="false">L178+M178+E178</f>
        <v>55047.15</v>
      </c>
      <c r="L178" s="75" t="n">
        <f aca="false">F178*1163</f>
        <v>53916.68</v>
      </c>
      <c r="M178" s="75" t="n">
        <f aca="false">G178*9.5</f>
        <v>0</v>
      </c>
      <c r="N178" s="17"/>
      <c r="O178" s="70"/>
    </row>
    <row r="179" customFormat="false" ht="24.85" hidden="false" customHeight="false" outlineLevel="0" collapsed="false">
      <c r="A179" s="43" t="n">
        <v>10</v>
      </c>
      <c r="B179" s="31" t="s">
        <v>158</v>
      </c>
      <c r="C179" s="44" t="n">
        <v>1151</v>
      </c>
      <c r="D179" s="44" t="n">
        <v>3136.7</v>
      </c>
      <c r="E179" s="72" t="n">
        <f aca="false">SUM([1]січень!E181+[1]лютий!E182+[1]березень!E183+[1]квітень!E183+[1]травень!E183)</f>
        <v>16166.87</v>
      </c>
      <c r="F179" s="72" t="n">
        <f aca="false">SUM([1]січень!F181+[1]лютий!F182+[1]березень!F183+[1]квітень!F183+[1]травень!F183)</f>
        <v>119.52</v>
      </c>
      <c r="G179" s="72" t="n">
        <f aca="false">SUM([1]січень!G181+[1]лютий!G182+[1]березень!G183+[1]квітень!G183+[1]травень!G183)</f>
        <v>0</v>
      </c>
      <c r="H179" s="72" t="n">
        <f aca="false">SUM([1]січень!H181+[1]лютий!H182+[1]березень!H183+[1]квітень!H183+[1]травень!H183)</f>
        <v>202.2</v>
      </c>
      <c r="I179" s="72" t="n">
        <f aca="false">SUM([1]січень!I181+[1]лютий!I182+[1]березень!I183+[1]квітень!I183+[1]травень!I183)</f>
        <v>0</v>
      </c>
      <c r="J179" s="73" t="n">
        <f aca="false">K179/D179</f>
        <v>49.468750597762</v>
      </c>
      <c r="K179" s="74" t="n">
        <f aca="false">L179+M179+E179</f>
        <v>155168.63</v>
      </c>
      <c r="L179" s="75" t="n">
        <f aca="false">F179*1163</f>
        <v>139001.76</v>
      </c>
      <c r="M179" s="75" t="n">
        <f aca="false">G179*9.5</f>
        <v>0</v>
      </c>
      <c r="N179" s="17"/>
      <c r="O179" s="70"/>
    </row>
    <row r="180" customFormat="false" ht="13.8" hidden="false" customHeight="false" outlineLevel="0" collapsed="false">
      <c r="A180" s="43" t="n">
        <v>11</v>
      </c>
      <c r="B180" s="31" t="s">
        <v>159</v>
      </c>
      <c r="C180" s="44" t="n">
        <v>8</v>
      </c>
      <c r="D180" s="44" t="n">
        <v>285</v>
      </c>
      <c r="E180" s="72" t="n">
        <f aca="false">SUM([1]січень!E176+[1]лютий!E177+[1]березень!E178+[1]квітень!E178+[1]травень!E178)</f>
        <v>520.37</v>
      </c>
      <c r="F180" s="72" t="n">
        <f aca="false">SUM([1]січень!F176+[1]лютий!F177+[1]березень!F178+[1]квітень!F178+[1]травень!F178)</f>
        <v>0</v>
      </c>
      <c r="G180" s="72" t="n">
        <f aca="false">SUM([1]січень!G176+[1]лютий!G177+[1]березень!G178+[1]квітень!G178+[1]травень!G178)</f>
        <v>1338.22</v>
      </c>
      <c r="H180" s="72" t="n">
        <f aca="false">SUM([1]січень!H176+[1]лютий!H177+[1]березень!H178+[1]квітень!H178+[1]травень!H178)</f>
        <v>10</v>
      </c>
      <c r="I180" s="72" t="n">
        <f aca="false">SUM([1]січень!I176+[1]лютий!I177+[1]березень!I178+[1]квітень!I178+[1]травень!I178)</f>
        <v>0</v>
      </c>
      <c r="J180" s="73" t="n">
        <f aca="false">K180/D180</f>
        <v>46.4331929824561</v>
      </c>
      <c r="K180" s="74" t="n">
        <f aca="false">L180+M180+E180</f>
        <v>13233.46</v>
      </c>
      <c r="L180" s="75" t="n">
        <f aca="false">F180*1163</f>
        <v>0</v>
      </c>
      <c r="M180" s="75" t="n">
        <f aca="false">G180*9.5</f>
        <v>12713.09</v>
      </c>
      <c r="N180" s="17"/>
      <c r="O180" s="70"/>
    </row>
    <row r="181" customFormat="false" ht="13.8" hidden="false" customHeight="false" outlineLevel="0" collapsed="false">
      <c r="A181" s="43" t="n">
        <v>12</v>
      </c>
      <c r="B181" s="31" t="s">
        <v>160</v>
      </c>
      <c r="C181" s="44" t="n">
        <v>20</v>
      </c>
      <c r="D181" s="44" t="n">
        <v>170.4</v>
      </c>
      <c r="E181" s="72" t="n">
        <f aca="false">SUM([1]січень!E178+[1]лютий!E179+[1]березень!E180+[1]квітень!E180+[1]травень!E180)</f>
        <v>251.24</v>
      </c>
      <c r="F181" s="72" t="n">
        <f aca="false">SUM([1]січень!F178+[1]лютий!F179+[1]березень!F180+[1]квітень!F180+[1]травень!F180)</f>
        <v>0</v>
      </c>
      <c r="G181" s="72" t="n">
        <f aca="false">SUM([1]січень!G178+[1]лютий!G179+[1]березень!G180+[1]квітень!G180+[1]травень!G180)</f>
        <v>772.82</v>
      </c>
      <c r="H181" s="72" t="n">
        <f aca="false">SUM([1]січень!H178+[1]лютий!H179+[1]березень!H180+[1]квітень!H180+[1]травень!H180)</f>
        <v>0</v>
      </c>
      <c r="I181" s="72" t="n">
        <f aca="false">SUM([1]січень!I178+[1]лютий!I179+[1]березень!I180+[1]квітень!I180+[1]травень!I180)</f>
        <v>0</v>
      </c>
      <c r="J181" s="73" t="n">
        <f aca="false">K181/D181</f>
        <v>44.5600352112676</v>
      </c>
      <c r="K181" s="74" t="n">
        <f aca="false">L181+M181+E181</f>
        <v>7593.03</v>
      </c>
      <c r="L181" s="75" t="n">
        <f aca="false">F181*1163</f>
        <v>0</v>
      </c>
      <c r="M181" s="75" t="n">
        <f aca="false">G181*9.5</f>
        <v>7341.79</v>
      </c>
      <c r="N181" s="17"/>
      <c r="O181" s="70"/>
    </row>
    <row r="182" customFormat="false" ht="13.8" hidden="false" customHeight="false" outlineLevel="0" collapsed="false">
      <c r="A182" s="43" t="n">
        <v>13</v>
      </c>
      <c r="B182" s="31" t="s">
        <v>161</v>
      </c>
      <c r="C182" s="44" t="n">
        <v>500</v>
      </c>
      <c r="D182" s="44" t="n">
        <v>2129.3</v>
      </c>
      <c r="E182" s="72" t="n">
        <f aca="false">SUM([1]січень!E179+[1]лютий!E180+[1]березень!E181+[1]квітень!E181+[1]травень!E181)</f>
        <v>6432.86</v>
      </c>
      <c r="F182" s="72" t="n">
        <f aca="false">SUM([1]січень!F179+[1]лютий!F180+[1]березень!F181+[1]квітень!F181+[1]травень!F181)</f>
        <v>73.98</v>
      </c>
      <c r="G182" s="72" t="n">
        <f aca="false">SUM([1]січень!G179+[1]лютий!G180+[1]березень!G181+[1]квітень!G181+[1]травень!G181)</f>
        <v>0</v>
      </c>
      <c r="H182" s="72" t="n">
        <f aca="false">SUM([1]січень!H179+[1]лютий!H180+[1]березень!H181+[1]квітень!H181+[1]травень!H181)</f>
        <v>174.51</v>
      </c>
      <c r="I182" s="72" t="n">
        <f aca="false">SUM([1]січень!I179+[1]лютий!I180+[1]березень!I181+[1]квітень!I181+[1]травень!I181)</f>
        <v>0</v>
      </c>
      <c r="J182" s="73" t="n">
        <f aca="false">K182/D182</f>
        <v>43.4281688817921</v>
      </c>
      <c r="K182" s="74" t="n">
        <f aca="false">L182+M182+E182</f>
        <v>92471.6</v>
      </c>
      <c r="L182" s="75" t="n">
        <f aca="false">F182*1163</f>
        <v>86038.74</v>
      </c>
      <c r="M182" s="75" t="n">
        <f aca="false">G182*9.5</f>
        <v>0</v>
      </c>
      <c r="N182" s="17"/>
      <c r="O182" s="70"/>
    </row>
    <row r="183" customFormat="false" ht="13.8" hidden="false" customHeight="false" outlineLevel="0" collapsed="false">
      <c r="A183" s="43" t="n">
        <v>14</v>
      </c>
      <c r="B183" s="31" t="s">
        <v>162</v>
      </c>
      <c r="C183" s="44" t="n">
        <v>410</v>
      </c>
      <c r="D183" s="44" t="n">
        <v>1300.8</v>
      </c>
      <c r="E183" s="72" t="n">
        <f aca="false">SUM([1]січень!E182+[1]лютий!E183+[1]березень!E184+[1]квітень!E184+[1]травень!E184)</f>
        <v>2213.26</v>
      </c>
      <c r="F183" s="72" t="n">
        <f aca="false">SUM([1]січень!F182+[1]лютий!F183+[1]березень!F184+[1]квітень!F184+[1]травень!F184)</f>
        <v>45.56</v>
      </c>
      <c r="G183" s="72" t="n">
        <f aca="false">SUM([1]січень!G182+[1]лютий!G183+[1]березень!G184+[1]квітень!G184+[1]травень!G184)</f>
        <v>0</v>
      </c>
      <c r="H183" s="72" t="n">
        <f aca="false">SUM([1]січень!H182+[1]лютий!H183+[1]березень!H184+[1]квітень!H184+[1]травень!H184)</f>
        <v>116.14</v>
      </c>
      <c r="I183" s="72" t="n">
        <f aca="false">SUM([1]січень!I182+[1]лютий!I183+[1]березень!I184+[1]квітень!I184+[1]травень!I184)</f>
        <v>0</v>
      </c>
      <c r="J183" s="73" t="n">
        <f aca="false">K183/D183</f>
        <v>42.4350707257073</v>
      </c>
      <c r="K183" s="74" t="n">
        <f aca="false">L183+M183+E183</f>
        <v>55199.54</v>
      </c>
      <c r="L183" s="75" t="n">
        <f aca="false">F183*1163</f>
        <v>52986.28</v>
      </c>
      <c r="M183" s="75" t="n">
        <f aca="false">G183*9.5</f>
        <v>0</v>
      </c>
      <c r="N183" s="17"/>
      <c r="O183" s="70"/>
    </row>
    <row r="184" customFormat="false" ht="13.8" hidden="false" customHeight="false" outlineLevel="0" collapsed="false">
      <c r="A184" s="43" t="n">
        <v>15</v>
      </c>
      <c r="B184" s="31" t="s">
        <v>163</v>
      </c>
      <c r="C184" s="44" t="n">
        <v>701</v>
      </c>
      <c r="D184" s="44" t="n">
        <v>2911</v>
      </c>
      <c r="E184" s="72" t="n">
        <f aca="false">SUM([1]січень!E180+[1]лютий!E181+[1]березень!E182+[1]квітень!E182+[1]травень!E182)</f>
        <v>5814.25</v>
      </c>
      <c r="F184" s="72" t="n">
        <f aca="false">SUM([1]січень!F180+[1]лютий!F181+[1]березень!F182+[1]квітень!F182+[1]травень!F182)</f>
        <v>89.68</v>
      </c>
      <c r="G184" s="72" t="n">
        <f aca="false">SUM([1]січень!G180+[1]лютий!G181+[1]березень!G182+[1]квітень!G182+[1]травень!G182)</f>
        <v>0</v>
      </c>
      <c r="H184" s="72" t="n">
        <f aca="false">SUM([1]січень!H180+[1]лютий!H181+[1]березень!H182+[1]квітень!H182+[1]травень!H182)</f>
        <v>188.15</v>
      </c>
      <c r="I184" s="72" t="n">
        <f aca="false">SUM([1]січень!I180+[1]лютий!I181+[1]березень!I182+[1]квітень!I182+[1]травень!I182)</f>
        <v>0</v>
      </c>
      <c r="J184" s="73" t="n">
        <f aca="false">K184/D184</f>
        <v>37.8262074888355</v>
      </c>
      <c r="K184" s="74" t="n">
        <f aca="false">L184+M184+E184</f>
        <v>110112.09</v>
      </c>
      <c r="L184" s="75" t="n">
        <f aca="false">F184*1163</f>
        <v>104297.84</v>
      </c>
      <c r="M184" s="75" t="n">
        <f aca="false">G184*9.5</f>
        <v>0</v>
      </c>
      <c r="N184" s="17"/>
      <c r="O184" s="70"/>
    </row>
    <row r="185" customFormat="false" ht="13.8" hidden="false" customHeight="false" outlineLevel="0" collapsed="false">
      <c r="A185" s="43" t="n">
        <v>16</v>
      </c>
      <c r="B185" s="31" t="s">
        <v>164</v>
      </c>
      <c r="C185" s="44" t="n">
        <v>10</v>
      </c>
      <c r="D185" s="44" t="n">
        <v>372.8</v>
      </c>
      <c r="E185" s="72" t="n">
        <f aca="false">SUM([1]січень!E183+[1]лютий!E184+[1]березень!E185+[1]квітень!E185+[1]травень!E185)</f>
        <v>1789.68</v>
      </c>
      <c r="F185" s="72" t="n">
        <f aca="false">SUM([1]січень!F183+[1]лютий!F184+[1]березень!F185+[1]квітень!F185+[1]травень!F185)</f>
        <v>0</v>
      </c>
      <c r="G185" s="72" t="n">
        <f aca="false">SUM([1]січень!G183+[1]лютий!G184+[1]березень!G185+[1]квітень!G185+[1]травень!G185)</f>
        <v>1113.82</v>
      </c>
      <c r="H185" s="72" t="n">
        <f aca="false">SUM([1]січень!H183+[1]лютий!H184+[1]березень!H185+[1]квітень!H185+[1]травень!H185)</f>
        <v>4</v>
      </c>
      <c r="I185" s="72" t="n">
        <f aca="false">SUM([1]січень!I183+[1]лютий!I184+[1]березень!I185+[1]квітень!I185+[1]травень!I185)</f>
        <v>0</v>
      </c>
      <c r="J185" s="73" t="n">
        <f aca="false">K185/D185</f>
        <v>33.1839324034335</v>
      </c>
      <c r="K185" s="74" t="n">
        <f aca="false">L185+M185+E185</f>
        <v>12370.97</v>
      </c>
      <c r="L185" s="75" t="n">
        <f aca="false">F185*1163</f>
        <v>0</v>
      </c>
      <c r="M185" s="75" t="n">
        <f aca="false">G185*9.5</f>
        <v>10581.29</v>
      </c>
      <c r="N185" s="17"/>
      <c r="O185" s="70"/>
    </row>
    <row r="186" customFormat="false" ht="13.8" hidden="false" customHeight="false" outlineLevel="0" collapsed="false">
      <c r="A186" s="43" t="n">
        <v>17</v>
      </c>
      <c r="B186" s="31" t="s">
        <v>165</v>
      </c>
      <c r="C186" s="44" t="n">
        <v>6</v>
      </c>
      <c r="D186" s="44" t="n">
        <v>26</v>
      </c>
      <c r="E186" s="72" t="n">
        <f aca="false">SUM([1]січень!E184+[1]лютий!E185+[1]березень!E186+[1]квітень!E186+[1]травень!E186)</f>
        <v>22</v>
      </c>
      <c r="F186" s="72" t="n">
        <f aca="false">SUM([1]січень!F184+[1]лютий!F185+[1]березень!F186+[1]квітень!F186+[1]травень!F186)</f>
        <v>0</v>
      </c>
      <c r="G186" s="72" t="n">
        <f aca="false">SUM([1]січень!G184+[1]лютий!G185+[1]березень!G186+[1]квітень!G186+[1]травень!G186)</f>
        <v>59</v>
      </c>
      <c r="H186" s="72" t="n">
        <f aca="false">SUM([1]січень!H184+[1]лютий!H185+[1]березень!H186+[1]квітень!H186+[1]травень!H186)</f>
        <v>0</v>
      </c>
      <c r="I186" s="72" t="n">
        <f aca="false">SUM([1]січень!I184+[1]лютий!I185+[1]березень!I186+[1]квітень!I186+[1]травень!I186)</f>
        <v>0</v>
      </c>
      <c r="J186" s="73" t="n">
        <f aca="false">K186/D186</f>
        <v>22.4038461538462</v>
      </c>
      <c r="K186" s="74" t="n">
        <f aca="false">L186+M186+E186</f>
        <v>582.5</v>
      </c>
      <c r="L186" s="75" t="n">
        <f aca="false">F186*1163</f>
        <v>0</v>
      </c>
      <c r="M186" s="75" t="n">
        <f aca="false">G186*9.5</f>
        <v>560.5</v>
      </c>
      <c r="N186" s="17"/>
      <c r="O186" s="70"/>
    </row>
    <row r="187" customFormat="false" ht="13.8" hidden="false" customHeight="false" outlineLevel="0" collapsed="false">
      <c r="A187" s="43" t="n">
        <v>18</v>
      </c>
      <c r="B187" s="31" t="s">
        <v>166</v>
      </c>
      <c r="C187" s="44" t="n">
        <v>64</v>
      </c>
      <c r="D187" s="44" t="n">
        <v>236.7</v>
      </c>
      <c r="E187" s="72" t="n">
        <f aca="false">SUM([1]січень!E185+[1]лютий!E186+[1]березень!E187+[1]квітень!E187+[1]травень!E187)</f>
        <v>2844.5</v>
      </c>
      <c r="F187" s="72" t="n">
        <f aca="false">SUM([1]січень!F185+[1]лютий!F186+[1]березень!F187+[1]квітень!F187+[1]травень!F187)</f>
        <v>0</v>
      </c>
      <c r="G187" s="72" t="n">
        <f aca="false">SUM([1]січень!G185+[1]лютий!G186+[1]березень!G187+[1]квітень!G187+[1]травень!G187)</f>
        <v>0</v>
      </c>
      <c r="H187" s="72" t="n">
        <f aca="false">SUM([1]січень!H185+[1]лютий!H186+[1]березень!H187+[1]квітень!H187+[1]травень!H187)</f>
        <v>7</v>
      </c>
      <c r="I187" s="72" t="n">
        <f aca="false">SUM([1]січень!I185+[1]лютий!I186+[1]березень!I187+[1]квітень!I187+[1]травень!I187)</f>
        <v>3</v>
      </c>
      <c r="J187" s="73" t="n">
        <f aca="false">K187/D187</f>
        <v>12.0173215040135</v>
      </c>
      <c r="K187" s="74" t="n">
        <f aca="false">L187+M187+E187</f>
        <v>2844.5</v>
      </c>
      <c r="L187" s="75" t="n">
        <f aca="false">F187*1163</f>
        <v>0</v>
      </c>
      <c r="M187" s="75" t="n">
        <f aca="false">G187*9.5</f>
        <v>0</v>
      </c>
      <c r="N187" s="17"/>
      <c r="O187" s="70"/>
    </row>
    <row r="188" customFormat="false" ht="13.8" hidden="false" customHeight="false" outlineLevel="0" collapsed="false">
      <c r="A188" s="43" t="n">
        <v>19</v>
      </c>
      <c r="B188" s="31" t="s">
        <v>167</v>
      </c>
      <c r="C188" s="44" t="n">
        <v>64</v>
      </c>
      <c r="D188" s="44" t="n">
        <v>376.7</v>
      </c>
      <c r="E188" s="72" t="n">
        <f aca="false">SUM([1]січень!E186+[1]лютий!E187+[1]березень!E188+[1]квітень!E188+[1]травень!E188)</f>
        <v>3050.29</v>
      </c>
      <c r="F188" s="72" t="n">
        <f aca="false">SUM([1]січень!F186+[1]лютий!F187+[1]березень!F188+[1]квітень!F188+[1]травень!F188)</f>
        <v>0</v>
      </c>
      <c r="G188" s="72" t="n">
        <f aca="false">SUM([1]січень!G186+[1]лютий!G187+[1]березень!G188+[1]квітень!G188+[1]травень!G188)</f>
        <v>0</v>
      </c>
      <c r="H188" s="72" t="n">
        <f aca="false">SUM([1]січень!H186+[1]лютий!H187+[1]березень!H188+[1]квітень!H188+[1]травень!H188)</f>
        <v>12.17</v>
      </c>
      <c r="I188" s="72" t="n">
        <f aca="false">SUM([1]січень!I186+[1]лютий!I187+[1]березень!I188+[1]квітень!I188+[1]травень!I188)</f>
        <v>0</v>
      </c>
      <c r="J188" s="73" t="n">
        <f aca="false">K188/D188</f>
        <v>8.09739846031325</v>
      </c>
      <c r="K188" s="74" t="n">
        <f aca="false">L188+M188+E188</f>
        <v>3050.29</v>
      </c>
      <c r="L188" s="75" t="n">
        <f aca="false">F188*1163</f>
        <v>0</v>
      </c>
      <c r="M188" s="75" t="n">
        <f aca="false">G188*9.5</f>
        <v>0</v>
      </c>
      <c r="N188" s="17"/>
      <c r="O188" s="70"/>
    </row>
    <row r="189" customFormat="false" ht="13.8" hidden="false" customHeight="false" outlineLevel="0" collapsed="false">
      <c r="A189" s="43" t="n">
        <v>20</v>
      </c>
      <c r="B189" s="31" t="s">
        <v>168</v>
      </c>
      <c r="C189" s="44" t="n">
        <v>90</v>
      </c>
      <c r="D189" s="44" t="n">
        <v>143.2</v>
      </c>
      <c r="E189" s="72" t="n">
        <f aca="false">SUM([1]січень!E187+[1]лютий!E188+[1]березень!E189+[1]квітень!E189+[1]травень!E189)</f>
        <v>1149.61</v>
      </c>
      <c r="F189" s="72" t="n">
        <f aca="false">SUM([1]січень!F187+[1]лютий!F188+[1]березень!F189+[1]квітень!F189+[1]травень!F189)</f>
        <v>0</v>
      </c>
      <c r="G189" s="72" t="n">
        <f aca="false">SUM([1]січень!G187+[1]лютий!G188+[1]березень!G189+[1]квітень!G189+[1]травень!G189)</f>
        <v>0</v>
      </c>
      <c r="H189" s="72" t="n">
        <f aca="false">SUM([1]січень!H187+[1]лютий!H188+[1]березень!H189+[1]квітень!H189+[1]травень!H189)</f>
        <v>12.17</v>
      </c>
      <c r="I189" s="72" t="n">
        <f aca="false">SUM([1]січень!I187+[1]лютий!I188+[1]березень!I189+[1]квітень!I189+[1]травень!I189)</f>
        <v>2</v>
      </c>
      <c r="J189" s="73" t="n">
        <f aca="false">K189/D189</f>
        <v>8.02800279329609</v>
      </c>
      <c r="K189" s="74" t="n">
        <f aca="false">L189+M189+E189</f>
        <v>1149.61</v>
      </c>
      <c r="L189" s="75" t="n">
        <f aca="false">F189*1163</f>
        <v>0</v>
      </c>
      <c r="M189" s="75" t="n">
        <f aca="false">G189*9.5</f>
        <v>0</v>
      </c>
      <c r="N189" s="17"/>
      <c r="O189" s="70"/>
    </row>
    <row r="190" customFormat="false" ht="13.8" hidden="false" customHeight="false" outlineLevel="0" collapsed="false">
      <c r="A190" s="43" t="n">
        <v>21</v>
      </c>
      <c r="B190" s="31" t="s">
        <v>169</v>
      </c>
      <c r="C190" s="44" t="n">
        <v>63</v>
      </c>
      <c r="D190" s="44" t="n">
        <v>198.3</v>
      </c>
      <c r="E190" s="72" t="n">
        <f aca="false">SUM([1]січень!E190+[1]лютий!E191+[1]березень!E192+[1]квітень!E192+[1]травень!E192)</f>
        <v>1090.26</v>
      </c>
      <c r="F190" s="72" t="n">
        <f aca="false">SUM([1]січень!F190+[1]лютий!F191+[1]березень!F192+[1]квітень!F192+[1]травень!F192)</f>
        <v>0</v>
      </c>
      <c r="G190" s="72" t="n">
        <f aca="false">SUM([1]січень!G190+[1]лютий!G191+[1]березень!G192+[1]квітень!G192+[1]травень!G192)</f>
        <v>0</v>
      </c>
      <c r="H190" s="72" t="n">
        <f aca="false">SUM([1]січень!H190+[1]лютий!H191+[1]березень!H192+[1]квітень!H192+[1]травень!H192)</f>
        <v>10</v>
      </c>
      <c r="I190" s="72" t="n">
        <f aca="false">SUM([1]січень!I190+[1]лютий!I191+[1]березень!I192+[1]квітень!I192+[1]травень!I192)</f>
        <v>0</v>
      </c>
      <c r="J190" s="73" t="n">
        <f aca="false">K190/D190</f>
        <v>5.49803328290469</v>
      </c>
      <c r="K190" s="74" t="n">
        <f aca="false">L190+M190+E190</f>
        <v>1090.26</v>
      </c>
      <c r="L190" s="75" t="n">
        <f aca="false">F190*1163</f>
        <v>0</v>
      </c>
      <c r="M190" s="75" t="n">
        <f aca="false">G190*9.5</f>
        <v>0</v>
      </c>
      <c r="N190" s="17"/>
      <c r="O190" s="70"/>
    </row>
    <row r="191" customFormat="false" ht="24.85" hidden="false" customHeight="false" outlineLevel="0" collapsed="false">
      <c r="A191" s="43" t="n">
        <v>22</v>
      </c>
      <c r="B191" s="31" t="s">
        <v>170</v>
      </c>
      <c r="C191" s="44" t="n">
        <v>11</v>
      </c>
      <c r="D191" s="44" t="n">
        <v>600.23</v>
      </c>
      <c r="E191" s="72" t="n">
        <f aca="false">SUM([1]січень!E188+[1]лютий!E189+[1]березень!E190+[1]квітень!E190+[1]травень!E190)</f>
        <v>3193.15</v>
      </c>
      <c r="F191" s="72" t="n">
        <f aca="false">SUM([1]січень!F188+[1]лютий!F189+[1]березень!F190+[1]квітень!F190+[1]травень!F190)</f>
        <v>0</v>
      </c>
      <c r="G191" s="72" t="n">
        <f aca="false">SUM([1]січень!G188+[1]лютий!G189+[1]березень!G190+[1]квітень!G190+[1]травень!G190)</f>
        <v>0</v>
      </c>
      <c r="H191" s="72" t="n">
        <f aca="false">SUM([1]січень!H188+[1]лютий!H189+[1]березень!H190+[1]квітень!H190+[1]травень!H190)</f>
        <v>0</v>
      </c>
      <c r="I191" s="72" t="n">
        <f aca="false">SUM([1]січень!I188+[1]лютий!I189+[1]березень!I190+[1]квітень!I190+[1]травень!I190)</f>
        <v>0</v>
      </c>
      <c r="J191" s="73" t="n">
        <f aca="false">K191/D191</f>
        <v>5.31987738033754</v>
      </c>
      <c r="K191" s="74" t="n">
        <f aca="false">L191+M191+E191</f>
        <v>3193.15</v>
      </c>
      <c r="L191" s="75" t="n">
        <f aca="false">F191*1163</f>
        <v>0</v>
      </c>
      <c r="M191" s="75" t="n">
        <f aca="false">G191*9.5</f>
        <v>0</v>
      </c>
      <c r="N191" s="17"/>
      <c r="O191" s="70"/>
    </row>
    <row r="192" customFormat="false" ht="24.85" hidden="false" customHeight="false" outlineLevel="0" collapsed="false">
      <c r="A192" s="43" t="n">
        <v>23</v>
      </c>
      <c r="B192" s="31" t="s">
        <v>171</v>
      </c>
      <c r="C192" s="44" t="n">
        <v>127</v>
      </c>
      <c r="D192" s="44" t="n">
        <v>422</v>
      </c>
      <c r="E192" s="72" t="n">
        <f aca="false">SUM([1]січень!E193+[1]лютий!E194+[1]березень!E195+[1]квітень!E195+[1]травень!E195)</f>
        <v>2211.09</v>
      </c>
      <c r="F192" s="72" t="n">
        <f aca="false">SUM([1]січень!F193+[1]лютий!F194+[1]березень!F195+[1]квітень!F195+[1]травень!F195)</f>
        <v>0</v>
      </c>
      <c r="G192" s="72" t="n">
        <f aca="false">SUM([1]січень!G193+[1]лютий!G194+[1]березень!G195+[1]квітень!G195+[1]травень!G195)</f>
        <v>0</v>
      </c>
      <c r="H192" s="72" t="n">
        <f aca="false">SUM([1]січень!H193+[1]лютий!H194+[1]березень!H195+[1]квітень!H195+[1]травень!H195)</f>
        <v>48</v>
      </c>
      <c r="I192" s="72" t="n">
        <f aca="false">SUM([1]січень!I193+[1]лютий!I194+[1]березень!I195+[1]квітень!I195+[1]травень!I195)</f>
        <v>0</v>
      </c>
      <c r="J192" s="73" t="n">
        <f aca="false">K192/D192</f>
        <v>5.23954976303318</v>
      </c>
      <c r="K192" s="74" t="n">
        <f aca="false">L192+M192+E192</f>
        <v>2211.09</v>
      </c>
      <c r="L192" s="75" t="n">
        <f aca="false">F192*1163</f>
        <v>0</v>
      </c>
      <c r="M192" s="75" t="n">
        <f aca="false">G192*9.5</f>
        <v>0</v>
      </c>
      <c r="N192" s="17"/>
      <c r="O192" s="70"/>
    </row>
    <row r="193" customFormat="false" ht="13.8" hidden="false" customHeight="false" outlineLevel="0" collapsed="false">
      <c r="A193" s="43" t="n">
        <v>24</v>
      </c>
      <c r="B193" s="31" t="s">
        <v>172</v>
      </c>
      <c r="C193" s="44" t="n">
        <v>47</v>
      </c>
      <c r="D193" s="44" t="n">
        <v>194.4</v>
      </c>
      <c r="E193" s="72" t="n">
        <f aca="false">SUM([1]січень!E191+[1]лютий!E192+[1]березень!E193+[1]квітень!E193+[1]травень!E193)</f>
        <v>899.92</v>
      </c>
      <c r="F193" s="72" t="n">
        <f aca="false">SUM([1]січень!F191+[1]лютий!F192+[1]березень!F193+[1]квітень!F193+[1]травень!F193)</f>
        <v>0</v>
      </c>
      <c r="G193" s="72" t="n">
        <f aca="false">SUM([1]січень!G191+[1]лютий!G192+[1]березень!G193+[1]квітень!G193+[1]травень!G193)</f>
        <v>0</v>
      </c>
      <c r="H193" s="72" t="n">
        <f aca="false">SUM([1]січень!H191+[1]лютий!H192+[1]березень!H193+[1]квітень!H193+[1]травень!H193)</f>
        <v>15</v>
      </c>
      <c r="I193" s="72" t="n">
        <f aca="false">SUM([1]січень!I191+[1]лютий!I192+[1]березень!I193+[1]квітень!I193+[1]травень!I193)</f>
        <v>0</v>
      </c>
      <c r="J193" s="73" t="n">
        <f aca="false">K193/D193</f>
        <v>4.62921810699588</v>
      </c>
      <c r="K193" s="74" t="n">
        <f aca="false">L193+M193+E193</f>
        <v>899.92</v>
      </c>
      <c r="L193" s="75" t="n">
        <f aca="false">F193*1163</f>
        <v>0</v>
      </c>
      <c r="M193" s="75" t="n">
        <f aca="false">G193*9.5</f>
        <v>0</v>
      </c>
      <c r="N193" s="17"/>
      <c r="O193" s="70"/>
    </row>
    <row r="194" customFormat="false" ht="13.8" hidden="false" customHeight="false" outlineLevel="0" collapsed="false">
      <c r="A194" s="43" t="n">
        <v>25</v>
      </c>
      <c r="B194" s="31" t="s">
        <v>173</v>
      </c>
      <c r="C194" s="44" t="n">
        <v>50</v>
      </c>
      <c r="D194" s="44" t="n">
        <v>45</v>
      </c>
      <c r="E194" s="72" t="n">
        <f aca="false">SUM([1]січень!E189+[1]лютий!E190+[1]березень!E191+[1]квітень!E191+[1]травень!E191)</f>
        <v>200.11</v>
      </c>
      <c r="F194" s="72" t="n">
        <f aca="false">SUM([1]січень!F189+[1]лютий!F190+[1]березень!F191+[1]квітень!F191+[1]травень!F191)</f>
        <v>0</v>
      </c>
      <c r="G194" s="72" t="n">
        <f aca="false">SUM([1]січень!G189+[1]лютий!G190+[1]березень!G191+[1]квітень!G191+[1]травень!G191)</f>
        <v>0</v>
      </c>
      <c r="H194" s="72" t="n">
        <f aca="false">SUM([1]січень!H189+[1]лютий!H190+[1]березень!H191+[1]квітень!H191+[1]травень!H191)</f>
        <v>0</v>
      </c>
      <c r="I194" s="72" t="n">
        <f aca="false">SUM([1]січень!I189+[1]лютий!I190+[1]березень!I191+[1]квітень!I191+[1]травень!I191)</f>
        <v>0</v>
      </c>
      <c r="J194" s="73" t="n">
        <f aca="false">K194/D194</f>
        <v>4.44688888888889</v>
      </c>
      <c r="K194" s="74" t="n">
        <f aca="false">L194+M194+E194</f>
        <v>200.11</v>
      </c>
      <c r="L194" s="75" t="n">
        <f aca="false">F194*1163</f>
        <v>0</v>
      </c>
      <c r="M194" s="75" t="n">
        <f aca="false">G194*9.5</f>
        <v>0</v>
      </c>
      <c r="N194" s="17"/>
      <c r="O194" s="70"/>
    </row>
    <row r="195" customFormat="false" ht="13.8" hidden="false" customHeight="false" outlineLevel="0" collapsed="false">
      <c r="A195" s="43" t="n">
        <v>26</v>
      </c>
      <c r="B195" s="31" t="s">
        <v>174</v>
      </c>
      <c r="C195" s="44" t="n">
        <v>20</v>
      </c>
      <c r="D195" s="44" t="n">
        <v>987</v>
      </c>
      <c r="E195" s="72" t="n">
        <f aca="false">SUM([1]січень!E194+[1]лютий!E195+[1]березень!E196+[1]квітень!E196+[1]травень!E196)</f>
        <v>4338.21</v>
      </c>
      <c r="F195" s="72" t="n">
        <f aca="false">SUM([1]січень!F194+[1]лютий!F195+[1]березень!F196+[1]квітень!F196+[1]травень!F196)</f>
        <v>0</v>
      </c>
      <c r="G195" s="72" t="n">
        <f aca="false">SUM([1]січень!G194+[1]лютий!G195+[1]березень!G196+[1]квітень!G196+[1]травень!G196)</f>
        <v>0</v>
      </c>
      <c r="H195" s="72" t="n">
        <f aca="false">SUM([1]січень!H194+[1]лютий!H195+[1]березень!H196+[1]квітень!H196+[1]травень!H196)</f>
        <v>23.63</v>
      </c>
      <c r="I195" s="72" t="n">
        <f aca="false">SUM([1]січень!I194+[1]лютий!I195+[1]березень!I196+[1]квітень!I196+[1]травень!I196)</f>
        <v>0</v>
      </c>
      <c r="J195" s="73" t="n">
        <f aca="false">K195/D195</f>
        <v>4.39534954407295</v>
      </c>
      <c r="K195" s="74" t="n">
        <f aca="false">L195+M195+E195</f>
        <v>4338.21</v>
      </c>
      <c r="L195" s="75" t="n">
        <f aca="false">F195*1163</f>
        <v>0</v>
      </c>
      <c r="M195" s="75" t="n">
        <f aca="false">G195*9.5</f>
        <v>0</v>
      </c>
      <c r="N195" s="17"/>
      <c r="O195" s="70"/>
    </row>
    <row r="196" customFormat="false" ht="13.8" hidden="false" customHeight="false" outlineLevel="0" collapsed="false">
      <c r="A196" s="43" t="n">
        <v>27</v>
      </c>
      <c r="B196" s="31" t="s">
        <v>175</v>
      </c>
      <c r="C196" s="44" t="n">
        <v>20</v>
      </c>
      <c r="D196" s="44" t="n">
        <v>372.8</v>
      </c>
      <c r="E196" s="72" t="n">
        <f aca="false">SUM([1]січень!E192+[1]лютий!E193+[1]березень!E194+[1]квітень!E194+[1]травень!E194)</f>
        <v>1396.88</v>
      </c>
      <c r="F196" s="72" t="n">
        <f aca="false">SUM([1]січень!F192+[1]лютий!F193+[1]березень!F194+[1]квітень!F194+[1]травень!F194)</f>
        <v>0</v>
      </c>
      <c r="G196" s="72" t="n">
        <f aca="false">SUM([1]січень!G192+[1]лютий!G193+[1]березень!G194+[1]квітень!G194+[1]травень!G194)</f>
        <v>0</v>
      </c>
      <c r="H196" s="72" t="n">
        <f aca="false">SUM([1]січень!H192+[1]лютий!H193+[1]березень!H194+[1]квітень!H194+[1]травень!H194)</f>
        <v>0</v>
      </c>
      <c r="I196" s="72" t="n">
        <f aca="false">SUM([1]січень!I192+[1]лютий!I193+[1]березень!I194+[1]квітень!I194+[1]травень!I194)</f>
        <v>0</v>
      </c>
      <c r="J196" s="73" t="n">
        <f aca="false">K196/D196</f>
        <v>3.74699570815451</v>
      </c>
      <c r="K196" s="74" t="n">
        <f aca="false">L196+M196+E196</f>
        <v>1396.88</v>
      </c>
      <c r="L196" s="75" t="n">
        <f aca="false">F196*1163</f>
        <v>0</v>
      </c>
      <c r="M196" s="75" t="n">
        <f aca="false">G196*9.5</f>
        <v>0</v>
      </c>
      <c r="N196" s="17"/>
      <c r="O196" s="70"/>
    </row>
    <row r="197" customFormat="false" ht="24.85" hidden="false" customHeight="false" outlineLevel="0" collapsed="false">
      <c r="A197" s="43" t="n">
        <v>28</v>
      </c>
      <c r="B197" s="31" t="s">
        <v>176</v>
      </c>
      <c r="C197" s="44" t="n">
        <v>114</v>
      </c>
      <c r="D197" s="44" t="n">
        <v>471.9</v>
      </c>
      <c r="E197" s="72" t="n">
        <f aca="false">SUM([1]січень!E195+[1]лютий!E196+[1]березень!E197+[1]квітень!E197+[1]травень!E197)</f>
        <v>1761.21</v>
      </c>
      <c r="F197" s="72" t="n">
        <f aca="false">SUM([1]січень!F195+[1]лютий!F196+[1]березень!F197+[1]квітень!F197+[1]травень!F197)</f>
        <v>0</v>
      </c>
      <c r="G197" s="72" t="n">
        <f aca="false">SUM([1]січень!G195+[1]лютий!G196+[1]березень!G197+[1]квітень!G197+[1]травень!G197)</f>
        <v>0</v>
      </c>
      <c r="H197" s="72" t="n">
        <f aca="false">SUM([1]січень!H195+[1]лютий!H196+[1]березень!H197+[1]квітень!H197+[1]травень!H197)</f>
        <v>25.17</v>
      </c>
      <c r="I197" s="72" t="n">
        <f aca="false">SUM([1]січень!I195+[1]лютий!I196+[1]березень!I197+[1]квітень!I197+[1]травень!I197)</f>
        <v>8</v>
      </c>
      <c r="J197" s="73" t="n">
        <f aca="false">K197/D197</f>
        <v>3.73216783216783</v>
      </c>
      <c r="K197" s="74" t="n">
        <f aca="false">L197+M197+E197</f>
        <v>1761.21</v>
      </c>
      <c r="L197" s="75" t="n">
        <f aca="false">F197*1163</f>
        <v>0</v>
      </c>
      <c r="M197" s="75" t="n">
        <f aca="false">G197*9.5</f>
        <v>0</v>
      </c>
      <c r="N197" s="17"/>
      <c r="O197" s="70"/>
    </row>
    <row r="198" customFormat="false" ht="13.8" hidden="false" customHeight="false" outlineLevel="0" collapsed="false">
      <c r="A198" s="43" t="n">
        <v>29</v>
      </c>
      <c r="B198" s="31" t="s">
        <v>177</v>
      </c>
      <c r="C198" s="44" t="n">
        <v>32</v>
      </c>
      <c r="D198" s="44" t="n">
        <v>84.5</v>
      </c>
      <c r="E198" s="72" t="n">
        <f aca="false">SUM([1]січень!E197+[1]лютий!E198+[1]березень!E199+[1]квітень!E199+[1]травень!E199)</f>
        <v>198.64</v>
      </c>
      <c r="F198" s="72" t="n">
        <f aca="false">SUM([1]січень!F197+[1]лютий!F198+[1]березень!F199+[1]квітень!F199+[1]травень!F199)</f>
        <v>0</v>
      </c>
      <c r="G198" s="72" t="n">
        <f aca="false">SUM([1]січень!G197+[1]лютий!G198+[1]березень!G199+[1]квітень!G199+[1]травень!G199)</f>
        <v>0</v>
      </c>
      <c r="H198" s="72" t="n">
        <f aca="false">SUM([1]січень!H197+[1]лютий!H198+[1]березень!H199+[1]квітень!H199+[1]травень!H199)</f>
        <v>7</v>
      </c>
      <c r="I198" s="72" t="n">
        <f aca="false">SUM([1]січень!I197+[1]лютий!I198+[1]березень!I199+[1]квітень!I199+[1]травень!I199)</f>
        <v>0</v>
      </c>
      <c r="J198" s="73" t="n">
        <f aca="false">K198/D198</f>
        <v>2.35076923076923</v>
      </c>
      <c r="K198" s="74" t="n">
        <f aca="false">L198+M198+E198</f>
        <v>198.64</v>
      </c>
      <c r="L198" s="75" t="n">
        <f aca="false">F198*1163</f>
        <v>0</v>
      </c>
      <c r="M198" s="75" t="n">
        <f aca="false">G198*9.5</f>
        <v>0</v>
      </c>
      <c r="N198" s="17"/>
      <c r="O198" s="70"/>
    </row>
    <row r="199" customFormat="false" ht="13.8" hidden="false" customHeight="false" outlineLevel="0" collapsed="false">
      <c r="A199" s="43" t="n">
        <v>30</v>
      </c>
      <c r="B199" s="31" t="s">
        <v>178</v>
      </c>
      <c r="C199" s="44" t="n">
        <v>9</v>
      </c>
      <c r="D199" s="44" t="n">
        <v>131.83</v>
      </c>
      <c r="E199" s="72" t="n">
        <f aca="false">SUM([1]січень!E201+[1]лютий!E202+[1]березень!E203+[1]квітень!E203+[1]травень!E203)</f>
        <v>260.3</v>
      </c>
      <c r="F199" s="72" t="n">
        <f aca="false">SUM([1]січень!F201+[1]лютий!F202+[1]березень!F203+[1]квітень!F203+[1]травень!F203)</f>
        <v>0</v>
      </c>
      <c r="G199" s="72" t="n">
        <f aca="false">SUM([1]січень!G201+[1]лютий!G202+[1]березень!G203+[1]квітень!G203+[1]травень!G203)</f>
        <v>0</v>
      </c>
      <c r="H199" s="72" t="n">
        <f aca="false">SUM([1]січень!H201+[1]лютий!H202+[1]березень!H203+[1]квітень!H203+[1]травень!H203)</f>
        <v>0</v>
      </c>
      <c r="I199" s="72" t="n">
        <f aca="false">SUM([1]січень!I201+[1]лютий!I202+[1]березень!I203+[1]квітень!I203+[1]травень!I203)</f>
        <v>0</v>
      </c>
      <c r="J199" s="73" t="n">
        <f aca="false">K199/D199</f>
        <v>1.97451262990215</v>
      </c>
      <c r="K199" s="74" t="n">
        <f aca="false">L199+M199+E199</f>
        <v>260.3</v>
      </c>
      <c r="L199" s="75" t="n">
        <f aca="false">F199*1163</f>
        <v>0</v>
      </c>
      <c r="M199" s="75" t="n">
        <f aca="false">G199*9.5</f>
        <v>0</v>
      </c>
      <c r="N199" s="17"/>
      <c r="O199" s="70"/>
    </row>
    <row r="200" customFormat="false" ht="13.8" hidden="false" customHeight="false" outlineLevel="0" collapsed="false">
      <c r="A200" s="43" t="n">
        <v>31</v>
      </c>
      <c r="B200" s="31" t="s">
        <v>179</v>
      </c>
      <c r="C200" s="44" t="n">
        <v>57</v>
      </c>
      <c r="D200" s="44" t="n">
        <v>240.1</v>
      </c>
      <c r="E200" s="72" t="n">
        <f aca="false">SUM([1]січень!E200+[1]лютий!E201+[1]березень!E202+[1]квітень!E202+[1]травень!E202)</f>
        <v>431.47</v>
      </c>
      <c r="F200" s="72" t="n">
        <f aca="false">SUM([1]січень!F200+[1]лютий!F201+[1]березень!F202+[1]квітень!F202+[1]травень!F202)</f>
        <v>0</v>
      </c>
      <c r="G200" s="72" t="n">
        <f aca="false">SUM([1]січень!G200+[1]лютий!G201+[1]березень!G202+[1]квітень!G202+[1]травень!G202)</f>
        <v>0</v>
      </c>
      <c r="H200" s="72" t="n">
        <f aca="false">SUM([1]січень!H200+[1]лютий!H201+[1]березень!H202+[1]квітень!H202+[1]травень!H202)</f>
        <v>9.19</v>
      </c>
      <c r="I200" s="72" t="n">
        <f aca="false">SUM([1]січень!I200+[1]лютий!I201+[1]березень!I202+[1]квітень!I202+[1]травень!I202)</f>
        <v>0</v>
      </c>
      <c r="J200" s="73" t="n">
        <f aca="false">K200/D200</f>
        <v>1.79704289879217</v>
      </c>
      <c r="K200" s="74" t="n">
        <f aca="false">L200+M200+E200</f>
        <v>431.47</v>
      </c>
      <c r="L200" s="75" t="n">
        <f aca="false">F200*1163</f>
        <v>0</v>
      </c>
      <c r="M200" s="75" t="n">
        <f aca="false">G200*9.5</f>
        <v>0</v>
      </c>
      <c r="N200" s="17"/>
      <c r="O200" s="70"/>
    </row>
    <row r="201" customFormat="false" ht="13.8" hidden="false" customHeight="false" outlineLevel="0" collapsed="false">
      <c r="A201" s="43" t="n">
        <v>32</v>
      </c>
      <c r="B201" s="31" t="s">
        <v>180</v>
      </c>
      <c r="C201" s="44" t="n">
        <v>55</v>
      </c>
      <c r="D201" s="44" t="n">
        <v>56</v>
      </c>
      <c r="E201" s="72" t="n">
        <f aca="false">SUM([1]січень!E199+[1]лютий!E200+[1]березень!E201+[1]квітень!E201+[1]травень!E201)</f>
        <v>96.44</v>
      </c>
      <c r="F201" s="72" t="n">
        <f aca="false">SUM([1]січень!F199+[1]лютий!F200+[1]березень!F201+[1]квітень!F201+[1]травень!F201)</f>
        <v>0</v>
      </c>
      <c r="G201" s="72" t="n">
        <f aca="false">SUM([1]січень!G199+[1]лютий!G200+[1]березень!G201+[1]квітень!G201+[1]травень!G201)</f>
        <v>0</v>
      </c>
      <c r="H201" s="72" t="n">
        <f aca="false">SUM([1]січень!H199+[1]лютий!H200+[1]березень!H201+[1]квітень!H201+[1]травень!H201)</f>
        <v>0</v>
      </c>
      <c r="I201" s="72" t="n">
        <f aca="false">SUM([1]січень!I199+[1]лютий!I200+[1]березень!I201+[1]квітень!I201+[1]травень!I201)</f>
        <v>0</v>
      </c>
      <c r="J201" s="73" t="n">
        <f aca="false">K201/D201</f>
        <v>1.72214285714286</v>
      </c>
      <c r="K201" s="74" t="n">
        <f aca="false">L201+M201+E201</f>
        <v>96.44</v>
      </c>
      <c r="L201" s="75" t="n">
        <f aca="false">F201*1163</f>
        <v>0</v>
      </c>
      <c r="M201" s="75" t="n">
        <f aca="false">G201*9.5</f>
        <v>0</v>
      </c>
      <c r="N201" s="17"/>
      <c r="O201" s="70"/>
    </row>
    <row r="202" customFormat="false" ht="13.8" hidden="false" customHeight="false" outlineLevel="0" collapsed="false">
      <c r="A202" s="43" t="n">
        <v>33</v>
      </c>
      <c r="B202" s="31" t="s">
        <v>181</v>
      </c>
      <c r="C202" s="44" t="n">
        <v>15</v>
      </c>
      <c r="D202" s="44" t="n">
        <v>277</v>
      </c>
      <c r="E202" s="72" t="n">
        <f aca="false">SUM([1]січень!E198+[1]лютий!E199+[1]березень!E200+[1]квітень!E200+[1]травень!E200)</f>
        <v>359.11</v>
      </c>
      <c r="F202" s="72" t="n">
        <f aca="false">SUM([1]січень!F198+[1]лютий!F199+[1]березень!F200+[1]квітень!F200+[1]травень!F200)</f>
        <v>0</v>
      </c>
      <c r="G202" s="72" t="n">
        <f aca="false">SUM([1]січень!G198+[1]лютий!G199+[1]березень!G200+[1]квітень!G200+[1]травень!G200)</f>
        <v>0</v>
      </c>
      <c r="H202" s="72" t="n">
        <f aca="false">SUM([1]січень!H198+[1]лютий!H199+[1]березень!H200+[1]квітень!H200+[1]травень!H200)</f>
        <v>0</v>
      </c>
      <c r="I202" s="72" t="n">
        <f aca="false">SUM([1]січень!I198+[1]лютий!I199+[1]березень!I200+[1]квітень!I200+[1]травень!I200)</f>
        <v>0</v>
      </c>
      <c r="J202" s="73" t="n">
        <f aca="false">K202/D202</f>
        <v>1.29642599277978</v>
      </c>
      <c r="K202" s="74" t="n">
        <f aca="false">L202+M202+E202</f>
        <v>359.11</v>
      </c>
      <c r="L202" s="75" t="n">
        <f aca="false">F202*1163</f>
        <v>0</v>
      </c>
      <c r="M202" s="75" t="n">
        <f aca="false">G202*9.5</f>
        <v>0</v>
      </c>
      <c r="N202" s="17"/>
      <c r="O202" s="70"/>
    </row>
    <row r="203" customFormat="false" ht="13.8" hidden="false" customHeight="false" outlineLevel="0" collapsed="false">
      <c r="A203" s="43" t="n">
        <v>34</v>
      </c>
      <c r="B203" s="31" t="s">
        <v>182</v>
      </c>
      <c r="C203" s="44" t="n">
        <v>62</v>
      </c>
      <c r="D203" s="44" t="n">
        <v>154.2</v>
      </c>
      <c r="E203" s="72" t="n">
        <f aca="false">SUM([1]січень!E196+[1]лютий!E197+[1]березень!E198+[1]квітень!E198+[1]травень!E198)</f>
        <v>197.34</v>
      </c>
      <c r="F203" s="72" t="n">
        <f aca="false">SUM([1]січень!F196+[1]лютий!F197+[1]березень!F198+[1]квітень!F198+[1]травень!F198)</f>
        <v>0</v>
      </c>
      <c r="G203" s="72" t="n">
        <f aca="false">SUM([1]січень!G196+[1]лютий!G197+[1]березень!G198+[1]квітень!G198+[1]травень!G198)</f>
        <v>0</v>
      </c>
      <c r="H203" s="72" t="n">
        <f aca="false">SUM([1]січень!H196+[1]лютий!H197+[1]березень!H198+[1]квітень!H198+[1]травень!H198)</f>
        <v>10</v>
      </c>
      <c r="I203" s="72" t="n">
        <f aca="false">SUM([1]січень!I196+[1]лютий!I197+[1]березень!I198+[1]квітень!I198+[1]травень!I198)</f>
        <v>0</v>
      </c>
      <c r="J203" s="73" t="n">
        <f aca="false">K203/D203</f>
        <v>1.27976653696498</v>
      </c>
      <c r="K203" s="74" t="n">
        <f aca="false">L203+M203+E203</f>
        <v>197.34</v>
      </c>
      <c r="L203" s="75" t="n">
        <f aca="false">F203*1163</f>
        <v>0</v>
      </c>
      <c r="M203" s="75" t="n">
        <f aca="false">G203*9.5</f>
        <v>0</v>
      </c>
      <c r="N203" s="17"/>
      <c r="O203" s="70"/>
    </row>
    <row r="204" customFormat="false" ht="13.8" hidden="false" customHeight="false" outlineLevel="0" collapsed="false">
      <c r="A204" s="43" t="n">
        <v>35</v>
      </c>
      <c r="B204" s="31" t="s">
        <v>183</v>
      </c>
      <c r="C204" s="44" t="n">
        <v>7</v>
      </c>
      <c r="D204" s="44" t="n">
        <v>372.6</v>
      </c>
      <c r="E204" s="72" t="n">
        <f aca="false">SUM([1]січень!E202+[1]лютий!E203+[1]березень!E204+[1]квітень!E204+[1]травень!E204)</f>
        <v>352.6</v>
      </c>
      <c r="F204" s="72" t="n">
        <f aca="false">SUM([1]січень!F202+[1]лютий!F203+[1]березень!F204+[1]квітень!F204+[1]травень!F204)</f>
        <v>0</v>
      </c>
      <c r="G204" s="72" t="n">
        <f aca="false">SUM([1]січень!G202+[1]лютий!G203+[1]березень!G204+[1]квітень!G204+[1]травень!G204)</f>
        <v>0</v>
      </c>
      <c r="H204" s="72" t="n">
        <f aca="false">SUM([1]січень!H202+[1]лютий!H203+[1]березень!H204+[1]квітень!H204+[1]травень!H204)</f>
        <v>1</v>
      </c>
      <c r="I204" s="72" t="n">
        <f aca="false">SUM([1]січень!I202+[1]лютий!I203+[1]березень!I204+[1]квітень!I204+[1]травень!I204)</f>
        <v>0</v>
      </c>
      <c r="J204" s="73" t="n">
        <f aca="false">K204/D204</f>
        <v>0.946323134728932</v>
      </c>
      <c r="K204" s="74" t="n">
        <f aca="false">L204+M204+E204</f>
        <v>352.6</v>
      </c>
      <c r="L204" s="75" t="n">
        <f aca="false">F204*1163</f>
        <v>0</v>
      </c>
      <c r="M204" s="75" t="n">
        <f aca="false">G204*9.5</f>
        <v>0</v>
      </c>
      <c r="N204" s="17"/>
      <c r="O204" s="70"/>
    </row>
    <row r="205" customFormat="false" ht="13.8" hidden="false" customHeight="false" outlineLevel="0" collapsed="false">
      <c r="A205" s="43" t="n">
        <v>36</v>
      </c>
      <c r="B205" s="31" t="s">
        <v>184</v>
      </c>
      <c r="C205" s="44" t="n">
        <v>45</v>
      </c>
      <c r="D205" s="44" t="n">
        <v>140</v>
      </c>
      <c r="E205" s="72" t="n">
        <f aca="false">SUM([1]січень!E203+[1]лютий!E204+[1]березень!E205+[1]квітень!E205+[1]травень!E205)</f>
        <v>61.34</v>
      </c>
      <c r="F205" s="72" t="n">
        <f aca="false">SUM([1]січень!F203+[1]лютий!F204+[1]березень!F205+[1]квітень!F205+[1]травень!F205)</f>
        <v>0</v>
      </c>
      <c r="G205" s="72" t="n">
        <f aca="false">SUM([1]січень!G203+[1]лютий!G204+[1]березень!G205+[1]квітень!G205+[1]травень!G205)</f>
        <v>0</v>
      </c>
      <c r="H205" s="72" t="n">
        <f aca="false">SUM([1]січень!H203+[1]лютий!H204+[1]березень!H205+[1]квітень!H205+[1]травень!H205)</f>
        <v>0</v>
      </c>
      <c r="I205" s="72" t="n">
        <f aca="false">SUM([1]січень!I203+[1]лютий!I204+[1]березень!I205+[1]квітень!I205+[1]травень!I205)</f>
        <v>0</v>
      </c>
      <c r="J205" s="73" t="n">
        <f aca="false">K205/D205</f>
        <v>0.438142857142857</v>
      </c>
      <c r="K205" s="74" t="n">
        <f aca="false">L205+M205+E205</f>
        <v>61.34</v>
      </c>
      <c r="L205" s="75" t="n">
        <f aca="false">F205*1163</f>
        <v>0</v>
      </c>
      <c r="M205" s="75" t="n">
        <f aca="false">G205*9.5</f>
        <v>0</v>
      </c>
      <c r="N205" s="17"/>
      <c r="O205" s="70"/>
    </row>
    <row r="206" customFormat="false" ht="13.8" hidden="false" customHeight="false" outlineLevel="0" collapsed="false">
      <c r="A206" s="53"/>
      <c r="B206" s="54" t="s">
        <v>185</v>
      </c>
      <c r="C206" s="55" t="n">
        <f aca="false">SUM(C170:C205)</f>
        <v>4326</v>
      </c>
      <c r="D206" s="55" t="n">
        <f aca="false">SUM(D170:D205)</f>
        <v>21839.93</v>
      </c>
      <c r="E206" s="55" t="n">
        <f aca="false">SUM(E170:E205)</f>
        <v>117069.57</v>
      </c>
      <c r="F206" s="55" t="n">
        <f aca="false">SUM(F170:F205)</f>
        <v>553.11</v>
      </c>
      <c r="G206" s="55" t="n">
        <f aca="false">SUM(G170:G205)</f>
        <v>12116.34</v>
      </c>
      <c r="H206" s="55" t="n">
        <f aca="false">SUM(H170:H205)</f>
        <v>1165.28</v>
      </c>
      <c r="I206" s="55" t="n">
        <f aca="false">SUM(I170:I205)</f>
        <v>28.15</v>
      </c>
      <c r="J206" s="58"/>
      <c r="K206" s="58"/>
      <c r="L206" s="58"/>
      <c r="M206" s="58"/>
      <c r="N206" s="17"/>
      <c r="O206" s="70"/>
    </row>
    <row r="207" customFormat="false" ht="13.8" hidden="false" customHeight="false" outlineLevel="0" collapsed="false">
      <c r="A207" s="53"/>
      <c r="B207" s="54" t="s">
        <v>186</v>
      </c>
      <c r="C207" s="55"/>
      <c r="D207" s="55"/>
      <c r="E207" s="55"/>
      <c r="F207" s="55"/>
      <c r="G207" s="55"/>
      <c r="H207" s="55"/>
      <c r="I207" s="55"/>
      <c r="J207" s="73" t="n">
        <f aca="false">SUM(J170:J205)/36</f>
        <v>30.077084080065</v>
      </c>
      <c r="K207" s="58"/>
      <c r="L207" s="58"/>
      <c r="M207" s="58"/>
      <c r="N207" s="17"/>
      <c r="O207" s="70"/>
    </row>
    <row r="208" customFormat="false" ht="13.8" hidden="false" customHeight="false" outlineLevel="0" collapsed="false">
      <c r="N208" s="17"/>
      <c r="O208" s="70"/>
    </row>
    <row r="209" customFormat="false" ht="13.8" hidden="false" customHeight="false" outlineLevel="0" collapsed="false">
      <c r="N209" s="17"/>
      <c r="O209" s="70"/>
    </row>
    <row r="210" customFormat="false" ht="13.8" hidden="false" customHeight="true" outlineLevel="0" collapsed="false">
      <c r="A210" s="5" t="s">
        <v>1</v>
      </c>
      <c r="B210" s="6" t="s">
        <v>2</v>
      </c>
      <c r="C210" s="6" t="s">
        <v>3</v>
      </c>
      <c r="D210" s="6" t="s">
        <v>4</v>
      </c>
      <c r="E210" s="6" t="s">
        <v>5</v>
      </c>
      <c r="F210" s="6"/>
      <c r="G210" s="6"/>
      <c r="H210" s="6"/>
      <c r="I210" s="6"/>
      <c r="J210" s="6" t="s">
        <v>6</v>
      </c>
      <c r="K210" s="6" t="s">
        <v>7</v>
      </c>
      <c r="L210" s="6"/>
      <c r="M210" s="6"/>
      <c r="N210" s="17"/>
      <c r="O210" s="70"/>
    </row>
    <row r="211" customFormat="false" ht="46.75" hidden="false" customHeight="true" outlineLevel="0" collapsed="false">
      <c r="A211" s="5"/>
      <c r="B211" s="6"/>
      <c r="C211" s="6"/>
      <c r="D211" s="6"/>
      <c r="E211" s="6" t="s">
        <v>8</v>
      </c>
      <c r="F211" s="6" t="s">
        <v>9</v>
      </c>
      <c r="G211" s="6" t="s">
        <v>10</v>
      </c>
      <c r="H211" s="6" t="s">
        <v>11</v>
      </c>
      <c r="I211" s="6" t="s">
        <v>12</v>
      </c>
      <c r="J211" s="6"/>
      <c r="K211" s="6" t="s">
        <v>13</v>
      </c>
      <c r="L211" s="6" t="s">
        <v>14</v>
      </c>
      <c r="M211" s="6" t="s">
        <v>15</v>
      </c>
      <c r="N211" s="17"/>
      <c r="O211" s="70"/>
    </row>
    <row r="212" customFormat="false" ht="13.8" hidden="false" customHeight="false" outlineLevel="0" collapsed="false">
      <c r="A212" s="42" t="s">
        <v>187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17"/>
      <c r="O212" s="70"/>
    </row>
    <row r="213" customFormat="false" ht="13.8" hidden="false" customHeight="false" outlineLevel="0" collapsed="false">
      <c r="A213" s="76" t="n">
        <v>1</v>
      </c>
      <c r="B213" s="77" t="s">
        <v>188</v>
      </c>
      <c r="C213" s="78" t="n">
        <v>1000</v>
      </c>
      <c r="D213" s="78" t="n">
        <v>2559.06</v>
      </c>
      <c r="E213" s="46" t="n">
        <f aca="false">SUM([1]січень!E214+[1]лютий!E215+[1]березень!E216+[1]квітень!E216+[1]травень!E216)</f>
        <v>81025.6</v>
      </c>
      <c r="F213" s="46" t="n">
        <f aca="false">SUM([1]січень!F214+[1]лютий!F215+[1]березень!F216+[1]квітень!F216+[1]травень!F216)</f>
        <v>185.39</v>
      </c>
      <c r="G213" s="46" t="n">
        <f aca="false">SUM([1]січень!G214+[1]лютий!G215+[1]березень!G216+[1]квітень!G216+[1]травень!G216)</f>
        <v>0</v>
      </c>
      <c r="H213" s="46" t="n">
        <f aca="false">SUM([1]січень!H214+[1]лютий!H215+[1]березень!H216+[1]квітень!H216+[1]травень!H216)</f>
        <v>2723.52</v>
      </c>
      <c r="I213" s="46" t="n">
        <f aca="false">SUM([1]січень!I214+[1]лютий!I215+[1]березень!I216+[1]квітень!I216+[1]травень!I216)</f>
        <v>0</v>
      </c>
      <c r="J213" s="79" t="n">
        <f aca="false">K213/D213</f>
        <v>115.915285300071</v>
      </c>
      <c r="K213" s="80" t="n">
        <f aca="false">L213+M213+E213</f>
        <v>296634.17</v>
      </c>
      <c r="L213" s="80" t="n">
        <f aca="false">F213*1163</f>
        <v>215608.57</v>
      </c>
      <c r="M213" s="80" t="n">
        <f aca="false">G213*9.5</f>
        <v>0</v>
      </c>
      <c r="N213" s="17"/>
      <c r="O213" s="70"/>
    </row>
    <row r="214" customFormat="false" ht="13.8" hidden="false" customHeight="false" outlineLevel="0" collapsed="false">
      <c r="A214" s="43" t="n">
        <v>2</v>
      </c>
      <c r="B214" s="77" t="s">
        <v>189</v>
      </c>
      <c r="C214" s="78" t="n">
        <v>61</v>
      </c>
      <c r="D214" s="78" t="n">
        <v>861</v>
      </c>
      <c r="E214" s="46" t="n">
        <f aca="false">SUM([1]січень!E211+[1]лютий!E212+[1]березень!E213+[1]квітень!E213+[1]травень!E213)</f>
        <v>25350.26</v>
      </c>
      <c r="F214" s="46" t="n">
        <f aca="false">SUM([1]січень!F211+[1]лютий!F212+[1]березень!F213+[1]квітень!F213+[1]травень!F213)</f>
        <v>0</v>
      </c>
      <c r="G214" s="46" t="n">
        <f aca="false">SUM([1]січень!G211+[1]лютий!G212+[1]березень!G213+[1]квітень!G213+[1]травень!G213)</f>
        <v>6300.11</v>
      </c>
      <c r="H214" s="46" t="n">
        <f aca="false">SUM([1]січень!H211+[1]лютий!H212+[1]березень!H213+[1]квітень!H213+[1]травень!H213)</f>
        <v>52.66</v>
      </c>
      <c r="I214" s="46" t="n">
        <f aca="false">SUM([1]січень!I211+[1]лютий!I212+[1]березень!I213+[1]квітень!I213+[1]травень!I213)</f>
        <v>0</v>
      </c>
      <c r="J214" s="79" t="n">
        <f aca="false">K214/D214</f>
        <v>98.9562195121951</v>
      </c>
      <c r="K214" s="80" t="n">
        <f aca="false">L214+M214+E214</f>
        <v>85201.305</v>
      </c>
      <c r="L214" s="80" t="n">
        <f aca="false">F214*1163</f>
        <v>0</v>
      </c>
      <c r="M214" s="80" t="n">
        <f aca="false">G214*9.5</f>
        <v>59851.045</v>
      </c>
      <c r="N214" s="17"/>
      <c r="O214" s="70"/>
    </row>
    <row r="215" customFormat="false" ht="13.8" hidden="false" customHeight="false" outlineLevel="0" collapsed="false">
      <c r="A215" s="43" t="n">
        <v>3</v>
      </c>
      <c r="B215" s="77" t="s">
        <v>190</v>
      </c>
      <c r="C215" s="78" t="n">
        <v>60</v>
      </c>
      <c r="D215" s="78" t="n">
        <v>217</v>
      </c>
      <c r="E215" s="46" t="n">
        <f aca="false">SUM([1]січень!E215+[1]лютий!E216+[1]березень!E217+[1]квітень!E217+[1]травень!E217)</f>
        <v>2064.01</v>
      </c>
      <c r="F215" s="46" t="n">
        <f aca="false">SUM([1]січень!F215+[1]лютий!F216+[1]березень!F217+[1]квітень!F217+[1]травень!F217)</f>
        <v>13.6</v>
      </c>
      <c r="G215" s="46" t="n">
        <f aca="false">SUM([1]січень!G215+[1]лютий!G216+[1]березень!G217+[1]квітень!G217+[1]травень!G217)</f>
        <v>0</v>
      </c>
      <c r="H215" s="46" t="n">
        <f aca="false">SUM([1]січень!H215+[1]лютий!H216+[1]березень!H217+[1]квітень!H217+[1]травень!H217)</f>
        <v>13</v>
      </c>
      <c r="I215" s="46" t="n">
        <f aca="false">SUM([1]січень!I215+[1]лютий!I216+[1]березень!I217+[1]квітень!I217+[1]травень!I217)</f>
        <v>2</v>
      </c>
      <c r="J215" s="79" t="n">
        <f aca="false">K215/D215</f>
        <v>82.4000460829493</v>
      </c>
      <c r="K215" s="80" t="n">
        <f aca="false">L215+M215+E215</f>
        <v>17880.81</v>
      </c>
      <c r="L215" s="80" t="n">
        <f aca="false">F215*1163</f>
        <v>15816.8</v>
      </c>
      <c r="M215" s="80" t="n">
        <f aca="false">G215*9.5</f>
        <v>0</v>
      </c>
      <c r="N215" s="17"/>
      <c r="O215" s="70"/>
    </row>
    <row r="216" customFormat="false" ht="13.8" hidden="false" customHeight="false" outlineLevel="0" collapsed="false">
      <c r="A216" s="43" t="n">
        <v>4</v>
      </c>
      <c r="B216" s="81" t="s">
        <v>191</v>
      </c>
      <c r="C216" s="78" t="n">
        <v>80</v>
      </c>
      <c r="D216" s="78" t="n">
        <v>232.1</v>
      </c>
      <c r="E216" s="46" t="n">
        <f aca="false">SUM([1]січень!E212+[1]лютий!E213+[1]березень!E214+[1]квітень!E214+[1]травень!E214)</f>
        <v>189</v>
      </c>
      <c r="F216" s="46" t="n">
        <f aca="false">SUM([1]січень!F212+[1]лютий!F213+[1]березень!F214+[1]квітень!F214+[1]травень!F214)</f>
        <v>15.39</v>
      </c>
      <c r="G216" s="46" t="n">
        <f aca="false">SUM([1]січень!G212+[1]лютий!G213+[1]березень!G214+[1]квітень!G214+[1]травень!G214)</f>
        <v>0</v>
      </c>
      <c r="H216" s="46" t="n">
        <f aca="false">SUM([1]січень!H212+[1]лютий!H213+[1]березень!H214+[1]квітень!H214+[1]травень!H214)</f>
        <v>8</v>
      </c>
      <c r="I216" s="46" t="n">
        <f aca="false">SUM([1]січень!I212+[1]лютий!I213+[1]березень!I214+[1]квітень!I214+[1]травень!I214)</f>
        <v>0</v>
      </c>
      <c r="J216" s="79" t="n">
        <f aca="false">K216/D216</f>
        <v>77.9300732442913</v>
      </c>
      <c r="K216" s="80" t="n">
        <f aca="false">L216+M216+E216</f>
        <v>18087.57</v>
      </c>
      <c r="L216" s="80" t="n">
        <f aca="false">F216*1163</f>
        <v>17898.57</v>
      </c>
      <c r="M216" s="80" t="n">
        <f aca="false">G216*9.5</f>
        <v>0</v>
      </c>
      <c r="N216" s="17"/>
      <c r="O216" s="70"/>
    </row>
    <row r="217" customFormat="false" ht="13.8" hidden="false" customHeight="false" outlineLevel="0" collapsed="false">
      <c r="A217" s="43" t="n">
        <v>5</v>
      </c>
      <c r="B217" s="77" t="s">
        <v>192</v>
      </c>
      <c r="C217" s="78" t="n">
        <v>193</v>
      </c>
      <c r="D217" s="78" t="n">
        <v>1427.58</v>
      </c>
      <c r="E217" s="46" t="n">
        <f aca="false">SUM([1]січень!E213+[1]лютий!E214+[1]березень!E215+[1]квітень!E215+[1]травень!E215)</f>
        <v>37223.24</v>
      </c>
      <c r="F217" s="46" t="n">
        <f aca="false">SUM([1]січень!F213+[1]лютий!F214+[1]березень!F215+[1]квітень!F215+[1]травень!F215)</f>
        <v>59.99</v>
      </c>
      <c r="G217" s="46" t="n">
        <f aca="false">SUM([1]січень!G213+[1]лютий!G214+[1]березень!G215+[1]квітень!G215+[1]травень!G215)</f>
        <v>0</v>
      </c>
      <c r="H217" s="46" t="n">
        <f aca="false">SUM([1]січень!H213+[1]лютий!H214+[1]березень!H215+[1]квітень!H215+[1]травень!H215)</f>
        <v>180.03</v>
      </c>
      <c r="I217" s="46" t="n">
        <f aca="false">SUM([1]січень!I213+[1]лютий!I214+[1]березень!I215+[1]квітень!I215+[1]травень!I215)</f>
        <v>49.48</v>
      </c>
      <c r="J217" s="79" t="n">
        <f aca="false">K217/D217</f>
        <v>74.9461396208969</v>
      </c>
      <c r="K217" s="80" t="n">
        <f aca="false">L217+M217+E217</f>
        <v>106991.61</v>
      </c>
      <c r="L217" s="80" t="n">
        <f aca="false">F217*1163</f>
        <v>69768.37</v>
      </c>
      <c r="M217" s="80" t="n">
        <f aca="false">G217*9.5</f>
        <v>0</v>
      </c>
      <c r="N217" s="17"/>
      <c r="O217" s="70"/>
    </row>
    <row r="218" customFormat="false" ht="13.8" hidden="false" customHeight="false" outlineLevel="0" collapsed="false">
      <c r="A218" s="43" t="n">
        <v>6</v>
      </c>
      <c r="B218" s="77" t="s">
        <v>193</v>
      </c>
      <c r="C218" s="78" t="n">
        <v>280</v>
      </c>
      <c r="D218" s="78" t="n">
        <v>1546.1</v>
      </c>
      <c r="E218" s="46" t="n">
        <f aca="false">SUM([1]січень!E216+[1]лютий!E217+[1]березень!E218+[1]квітень!E218+[1]травень!E218)</f>
        <v>46488.1</v>
      </c>
      <c r="F218" s="46" t="n">
        <f aca="false">SUM([1]січень!F216+[1]лютий!F217+[1]березень!F218+[1]квітень!F218+[1]травень!F218)</f>
        <v>0</v>
      </c>
      <c r="G218" s="46" t="n">
        <f aca="false">SUM([1]січень!G216+[1]лютий!G217+[1]березень!G218+[1]квітень!G218+[1]травень!G218)</f>
        <v>0</v>
      </c>
      <c r="H218" s="46" t="n">
        <f aca="false">SUM([1]січень!H216+[1]лютий!H217+[1]березень!H218+[1]квітень!H218+[1]травень!H218)</f>
        <v>217.83</v>
      </c>
      <c r="I218" s="46" t="n">
        <f aca="false">SUM([1]січень!I216+[1]лютий!I217+[1]березень!I218+[1]квітень!I218+[1]травень!I218)</f>
        <v>0</v>
      </c>
      <c r="J218" s="79" t="n">
        <f aca="false">K218/D218</f>
        <v>30.0679774917534</v>
      </c>
      <c r="K218" s="80" t="n">
        <f aca="false">L218+M218+E218</f>
        <v>46488.1</v>
      </c>
      <c r="L218" s="80" t="n">
        <f aca="false">F218*1163</f>
        <v>0</v>
      </c>
      <c r="M218" s="80" t="n">
        <f aca="false">G218*9.5</f>
        <v>0</v>
      </c>
      <c r="N218" s="17"/>
      <c r="O218" s="70"/>
    </row>
    <row r="219" customFormat="false" ht="13.8" hidden="false" customHeight="false" outlineLevel="0" collapsed="false">
      <c r="A219" s="43" t="n">
        <v>7</v>
      </c>
      <c r="B219" s="77" t="s">
        <v>194</v>
      </c>
      <c r="C219" s="78"/>
      <c r="D219" s="78" t="n">
        <v>121.6</v>
      </c>
      <c r="E219" s="46" t="n">
        <f aca="false">SUM([1]січень!E217+[1]лютий!E218+[1]березень!E219+[1]квітень!E219+[1]травень!E219)</f>
        <v>386</v>
      </c>
      <c r="F219" s="46" t="n">
        <f aca="false">SUM([1]січень!F217+[1]лютий!F218+[1]березень!F219+[1]квітень!F219+[1]травень!F219)</f>
        <v>0</v>
      </c>
      <c r="G219" s="46" t="n">
        <f aca="false">SUM([1]січень!G217+[1]лютий!G218+[1]березень!G219+[1]квітень!G219+[1]травень!G219)</f>
        <v>0</v>
      </c>
      <c r="H219" s="46" t="n">
        <f aca="false">SUM([1]січень!H217+[1]лютий!H218+[1]березень!H219+[1]квітень!H219+[1]травень!H219)</f>
        <v>0</v>
      </c>
      <c r="I219" s="46" t="n">
        <f aca="false">SUM([1]січень!I217+[1]лютий!I218+[1]березень!I219+[1]квітень!I219+[1]травень!I219)</f>
        <v>0</v>
      </c>
      <c r="J219" s="79" t="n">
        <f aca="false">K219/D219</f>
        <v>3.17434210526316</v>
      </c>
      <c r="K219" s="80" t="n">
        <f aca="false">L219+M219+E219</f>
        <v>386</v>
      </c>
      <c r="L219" s="80" t="n">
        <f aca="false">F219*1163</f>
        <v>0</v>
      </c>
      <c r="M219" s="80" t="n">
        <f aca="false">G219*9.5</f>
        <v>0</v>
      </c>
      <c r="N219" s="17"/>
      <c r="O219" s="70"/>
    </row>
    <row r="220" customFormat="false" ht="13.8" hidden="false" customHeight="false" outlineLevel="0" collapsed="false">
      <c r="A220" s="43" t="n">
        <v>8</v>
      </c>
      <c r="B220" s="77" t="s">
        <v>195</v>
      </c>
      <c r="C220" s="78" t="n">
        <v>80</v>
      </c>
      <c r="D220" s="78" t="n">
        <v>213.7</v>
      </c>
      <c r="E220" s="46" t="n">
        <f aca="false">SUM([1]січень!E218+[1]лютий!E219+[1]березень!E220+[1]квітень!E220+[1]травень!E220)</f>
        <v>638.05</v>
      </c>
      <c r="F220" s="46" t="n">
        <f aca="false">SUM([1]січень!F218+[1]лютий!F219+[1]березень!F220+[1]квітень!F220+[1]травень!F220)</f>
        <v>0</v>
      </c>
      <c r="G220" s="46" t="n">
        <f aca="false">SUM([1]січень!G218+[1]лютий!G219+[1]березень!G220+[1]квітень!G220+[1]травень!G220)</f>
        <v>0</v>
      </c>
      <c r="H220" s="46" t="n">
        <f aca="false">SUM([1]січень!H218+[1]лютий!H219+[1]березень!H220+[1]квітень!H220+[1]травень!H220)</f>
        <v>12.21</v>
      </c>
      <c r="I220" s="46" t="n">
        <f aca="false">SUM([1]січень!I218+[1]лютий!I219+[1]березень!I220+[1]квітень!I220+[1]травень!I220)</f>
        <v>6</v>
      </c>
      <c r="J220" s="79" t="n">
        <f aca="false">K220/D220</f>
        <v>2.98572765559195</v>
      </c>
      <c r="K220" s="80" t="n">
        <f aca="false">L220+M220+E220</f>
        <v>638.05</v>
      </c>
      <c r="L220" s="80" t="n">
        <f aca="false">F220*1163</f>
        <v>0</v>
      </c>
      <c r="M220" s="80" t="n">
        <f aca="false">G220*9.5</f>
        <v>0</v>
      </c>
      <c r="N220" s="17"/>
      <c r="O220" s="70"/>
    </row>
    <row r="221" customFormat="false" ht="13.8" hidden="false" customHeight="false" outlineLevel="0" collapsed="false">
      <c r="A221" s="43" t="n">
        <v>9</v>
      </c>
      <c r="B221" s="77" t="s">
        <v>196</v>
      </c>
      <c r="C221" s="78" t="n">
        <v>40</v>
      </c>
      <c r="D221" s="78" t="n">
        <v>173.8</v>
      </c>
      <c r="E221" s="46" t="n">
        <f aca="false">SUM([1]січень!E219+[1]лютий!E220+[1]березень!E221+[1]квітень!E221+[1]травень!E221)</f>
        <v>191.84</v>
      </c>
      <c r="F221" s="46" t="n">
        <f aca="false">SUM([1]січень!F219+[1]лютий!F220+[1]березень!F221+[1]квітень!F221+[1]травень!F221)</f>
        <v>0</v>
      </c>
      <c r="G221" s="46" t="n">
        <f aca="false">SUM([1]січень!G219+[1]лютий!G220+[1]березень!G221+[1]квітень!G221+[1]травень!G221)</f>
        <v>0</v>
      </c>
      <c r="H221" s="46" t="n">
        <f aca="false">SUM([1]січень!H219+[1]лютий!H220+[1]березень!H221+[1]квітень!H221+[1]травень!H221)</f>
        <v>12.26</v>
      </c>
      <c r="I221" s="46" t="n">
        <f aca="false">SUM([1]січень!I219+[1]лютий!I220+[1]березень!I221+[1]квітень!I221+[1]травень!I221)</f>
        <v>0</v>
      </c>
      <c r="J221" s="79" t="n">
        <f aca="false">K221/D221</f>
        <v>1.10379746835443</v>
      </c>
      <c r="K221" s="80" t="n">
        <f aca="false">L221+M221+E221</f>
        <v>191.84</v>
      </c>
      <c r="L221" s="80" t="n">
        <f aca="false">F221*1163</f>
        <v>0</v>
      </c>
      <c r="M221" s="80" t="n">
        <f aca="false">G221*9.5</f>
        <v>0</v>
      </c>
      <c r="N221" s="17"/>
      <c r="O221" s="70"/>
    </row>
    <row r="222" customFormat="false" ht="13.8" hidden="false" customHeight="false" outlineLevel="0" collapsed="false">
      <c r="A222" s="43" t="n">
        <v>10</v>
      </c>
      <c r="B222" s="81" t="s">
        <v>197</v>
      </c>
      <c r="C222" s="78" t="n">
        <v>20</v>
      </c>
      <c r="D222" s="78" t="n">
        <v>94.55</v>
      </c>
      <c r="E222" s="46" t="n">
        <f aca="false">SUM([1]лютий!E223+[1]березень!E224+[1]квітень!E224+[1]травень!E224)</f>
        <v>63</v>
      </c>
      <c r="F222" s="46" t="n">
        <f aca="false">SUM([1]лютий!F223+[1]березень!F224+[1]квітень!F224+[1]травень!F224)</f>
        <v>0</v>
      </c>
      <c r="G222" s="46" t="n">
        <f aca="false">SUM([1]лютий!G223+[1]березень!G224+[1]квітень!G224+[1]травень!G224)</f>
        <v>0</v>
      </c>
      <c r="H222" s="46" t="n">
        <f aca="false">SUM([1]лютий!H223+[1]березень!H224+[1]квітень!H224+[1]травень!H224)</f>
        <v>26</v>
      </c>
      <c r="I222" s="46" t="n">
        <f aca="false">SUM([1]лютий!I223+[1]березень!I224+[1]квітень!I224+[1]травень!I224)</f>
        <v>0</v>
      </c>
      <c r="J222" s="79" t="n">
        <f aca="false">K222/D222</f>
        <v>0.666314119513485</v>
      </c>
      <c r="K222" s="80" t="n">
        <f aca="false">L222+M222+E222</f>
        <v>63</v>
      </c>
      <c r="L222" s="80" t="n">
        <f aca="false">F222*1163</f>
        <v>0</v>
      </c>
      <c r="M222" s="80" t="n">
        <f aca="false">G222*9.5</f>
        <v>0</v>
      </c>
      <c r="N222" s="17"/>
      <c r="O222" s="70"/>
    </row>
    <row r="223" customFormat="false" ht="13.8" hidden="false" customHeight="false" outlineLevel="0" collapsed="false">
      <c r="A223" s="43" t="n">
        <v>11</v>
      </c>
      <c r="B223" s="77" t="s">
        <v>198</v>
      </c>
      <c r="C223" s="78" t="n">
        <v>25</v>
      </c>
      <c r="D223" s="78" t="n">
        <v>175.6</v>
      </c>
      <c r="E223" s="46" t="n">
        <f aca="false">SUM([1]січень!E220+[1]лютий!E221+[1]березень!E222+[1]квітень!E222+[1]травень!E222)</f>
        <v>62.89</v>
      </c>
      <c r="F223" s="46" t="n">
        <f aca="false">SUM([1]січень!F220+[1]лютий!F221+[1]березень!F222+[1]квітень!F222+[1]травень!F222)</f>
        <v>0</v>
      </c>
      <c r="G223" s="46" t="n">
        <f aca="false">SUM([1]січень!G220+[1]лютий!G221+[1]березень!G222+[1]квітень!G222+[1]травень!G222)</f>
        <v>0</v>
      </c>
      <c r="H223" s="46" t="n">
        <f aca="false">SUM([1]січень!H220+[1]лютий!H221+[1]березень!H222+[1]квітень!H222+[1]травень!H222)</f>
        <v>0</v>
      </c>
      <c r="I223" s="46" t="n">
        <f aca="false">SUM([1]січень!I220+[1]лютий!I221+[1]березень!I222+[1]квітень!I222+[1]травень!I222)</f>
        <v>0</v>
      </c>
      <c r="J223" s="79" t="n">
        <f aca="false">K223/D223</f>
        <v>0.358143507972665</v>
      </c>
      <c r="K223" s="80" t="n">
        <f aca="false">L223+M223+E223</f>
        <v>62.89</v>
      </c>
      <c r="L223" s="80" t="n">
        <f aca="false">F223*1163</f>
        <v>0</v>
      </c>
      <c r="M223" s="80" t="n">
        <f aca="false">G223*9.5</f>
        <v>0</v>
      </c>
      <c r="N223" s="17"/>
      <c r="O223" s="70"/>
    </row>
    <row r="224" customFormat="false" ht="13.8" hidden="false" customHeight="false" outlineLevel="0" collapsed="false">
      <c r="A224" s="43" t="n">
        <v>12</v>
      </c>
      <c r="B224" s="77" t="s">
        <v>199</v>
      </c>
      <c r="C224" s="78" t="n">
        <v>25</v>
      </c>
      <c r="D224" s="78" t="n">
        <v>98.1</v>
      </c>
      <c r="E224" s="46" t="n">
        <f aca="false">SUM([1]січень!E221+[1]лютий!E222+[1]березень!E223+[1]квітень!E223+[1]травень!E223)</f>
        <v>0</v>
      </c>
      <c r="F224" s="46" t="n">
        <f aca="false">SUM([1]січень!F221+[1]лютий!F222+[1]березень!F223+[1]квітень!F223+[1]травень!F223)</f>
        <v>0</v>
      </c>
      <c r="G224" s="46" t="n">
        <f aca="false">SUM([1]січень!G221+[1]лютий!G222+[1]березень!G223+[1]квітень!G223+[1]травень!G223)</f>
        <v>0</v>
      </c>
      <c r="H224" s="46" t="n">
        <f aca="false">SUM([1]січень!H221+[1]лютий!H222+[1]березень!H223+[1]квітень!H223+[1]травень!H223)</f>
        <v>10</v>
      </c>
      <c r="I224" s="46" t="n">
        <f aca="false">SUM([1]січень!I221+[1]лютий!I222+[1]березень!I223+[1]квітень!I223+[1]травень!I223)</f>
        <v>0</v>
      </c>
      <c r="J224" s="79" t="n">
        <f aca="false">K224/D224</f>
        <v>0</v>
      </c>
      <c r="K224" s="80" t="n">
        <f aca="false">L224+M224+E224</f>
        <v>0</v>
      </c>
      <c r="L224" s="80" t="n">
        <f aca="false">F224*1163</f>
        <v>0</v>
      </c>
      <c r="M224" s="80" t="n">
        <f aca="false">G224*9.5</f>
        <v>0</v>
      </c>
      <c r="N224" s="17"/>
      <c r="O224" s="70"/>
    </row>
    <row r="225" customFormat="false" ht="13.8" hidden="false" customHeight="false" outlineLevel="0" collapsed="false">
      <c r="A225" s="53"/>
      <c r="B225" s="54" t="s">
        <v>185</v>
      </c>
      <c r="C225" s="55" t="n">
        <f aca="false">SUM(C213:C224)</f>
        <v>1864</v>
      </c>
      <c r="D225" s="55" t="n">
        <f aca="false">SUM(D213:D224)</f>
        <v>7720.19</v>
      </c>
      <c r="E225" s="55" t="n">
        <f aca="false">SUM(E213:E224)</f>
        <v>193681.99</v>
      </c>
      <c r="F225" s="55" t="n">
        <f aca="false">SUM(F213:F224)</f>
        <v>274.37</v>
      </c>
      <c r="G225" s="82" t="n">
        <f aca="false">SUM(G213:G224)</f>
        <v>6300.11</v>
      </c>
      <c r="H225" s="55" t="n">
        <f aca="false">SUM(H213:H224)</f>
        <v>3255.51</v>
      </c>
      <c r="I225" s="55" t="n">
        <f aca="false">SUM(I213:I224)</f>
        <v>57.48</v>
      </c>
      <c r="J225" s="58"/>
      <c r="K225" s="58"/>
      <c r="L225" s="83"/>
      <c r="M225" s="58"/>
      <c r="N225" s="17"/>
      <c r="O225" s="70"/>
    </row>
    <row r="226" customFormat="false" ht="13.8" hidden="false" customHeight="false" outlineLevel="0" collapsed="false">
      <c r="A226" s="53"/>
      <c r="B226" s="54" t="s">
        <v>186</v>
      </c>
      <c r="C226" s="55"/>
      <c r="D226" s="55"/>
      <c r="E226" s="55"/>
      <c r="F226" s="55"/>
      <c r="G226" s="58"/>
      <c r="H226" s="55"/>
      <c r="I226" s="58"/>
      <c r="J226" s="73" t="n">
        <f aca="false">SUM(J213:J224)/12</f>
        <v>40.7086721757377</v>
      </c>
      <c r="K226" s="58"/>
      <c r="L226" s="58"/>
      <c r="M226" s="58"/>
      <c r="N226" s="17"/>
      <c r="O226" s="70"/>
    </row>
    <row r="227" customFormat="false" ht="13.8" hidden="false" customHeight="false" outlineLevel="0" collapsed="false">
      <c r="N227" s="17"/>
      <c r="O227" s="70"/>
    </row>
    <row r="228" customFormat="false" ht="13.8" hidden="false" customHeight="false" outlineLevel="0" collapsed="false">
      <c r="N228" s="17"/>
      <c r="O228" s="70"/>
    </row>
    <row r="229" customFormat="false" ht="13.8" hidden="false" customHeight="true" outlineLevel="0" collapsed="false">
      <c r="A229" s="5" t="s">
        <v>1</v>
      </c>
      <c r="B229" s="6" t="s">
        <v>2</v>
      </c>
      <c r="C229" s="6" t="s">
        <v>3</v>
      </c>
      <c r="D229" s="6" t="s">
        <v>4</v>
      </c>
      <c r="E229" s="6" t="s">
        <v>5</v>
      </c>
      <c r="F229" s="6"/>
      <c r="G229" s="6"/>
      <c r="H229" s="6"/>
      <c r="I229" s="6"/>
      <c r="J229" s="6" t="s">
        <v>6</v>
      </c>
      <c r="K229" s="6" t="s">
        <v>7</v>
      </c>
      <c r="L229" s="6"/>
      <c r="M229" s="6"/>
      <c r="N229" s="17"/>
      <c r="O229" s="70"/>
    </row>
    <row r="230" customFormat="false" ht="48.75" hidden="false" customHeight="true" outlineLevel="0" collapsed="false">
      <c r="A230" s="5"/>
      <c r="B230" s="6"/>
      <c r="C230" s="6"/>
      <c r="D230" s="6"/>
      <c r="E230" s="6" t="s">
        <v>8</v>
      </c>
      <c r="F230" s="6" t="s">
        <v>9</v>
      </c>
      <c r="G230" s="6" t="s">
        <v>10</v>
      </c>
      <c r="H230" s="6" t="s">
        <v>11</v>
      </c>
      <c r="I230" s="6" t="s">
        <v>12</v>
      </c>
      <c r="J230" s="6"/>
      <c r="K230" s="6" t="s">
        <v>13</v>
      </c>
      <c r="L230" s="6" t="s">
        <v>14</v>
      </c>
      <c r="M230" s="6" t="s">
        <v>15</v>
      </c>
      <c r="N230" s="17"/>
      <c r="O230" s="70"/>
    </row>
    <row r="231" customFormat="false" ht="13.8" hidden="false" customHeight="false" outlineLevel="0" collapsed="false">
      <c r="A231" s="42" t="s">
        <v>200</v>
      </c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17"/>
      <c r="O231" s="70"/>
    </row>
    <row r="232" customFormat="false" ht="24.85" hidden="false" customHeight="false" outlineLevel="0" collapsed="false">
      <c r="A232" s="11" t="n">
        <v>1</v>
      </c>
      <c r="B232" s="31" t="s">
        <v>201</v>
      </c>
      <c r="C232" s="44" t="n">
        <v>871</v>
      </c>
      <c r="D232" s="44" t="n">
        <v>9941.8</v>
      </c>
      <c r="E232" s="14" t="n">
        <f aca="false">SUM([1]січень!E229+[1]лютий!E231+[1]березень!E232+[1]квітень!E232+[1]травень!E232)</f>
        <v>48872.79</v>
      </c>
      <c r="F232" s="14" t="n">
        <f aca="false">SUM([1]січень!F229+[1]лютий!F231+[1]березень!F232+[1]квітень!F232+[1]травень!F232)</f>
        <v>463.79</v>
      </c>
      <c r="G232" s="14" t="n">
        <f aca="false">SUM([1]січень!G229+[1]лютий!G231+[1]березень!G232+[1]квітень!G232+[1]травень!G232)</f>
        <v>0</v>
      </c>
      <c r="H232" s="14" t="n">
        <f aca="false">SUM([1]січень!H229+[1]лютий!H231+[1]березень!H232+[1]квітень!H232+[1]травень!H232)</f>
        <v>2208.89</v>
      </c>
      <c r="I232" s="14" t="n">
        <f aca="false">SUM([1]січень!I229+[1]лютий!I231+[1]березень!I232+[1]квітень!I232+[1]травень!I232)</f>
        <v>0</v>
      </c>
      <c r="J232" s="84" t="n">
        <f aca="false">K232/D232</f>
        <v>59.1704278903217</v>
      </c>
      <c r="K232" s="85" t="n">
        <f aca="false">L232+M232+E232</f>
        <v>588260.56</v>
      </c>
      <c r="L232" s="85" t="n">
        <f aca="false">F232*1163</f>
        <v>539387.77</v>
      </c>
      <c r="M232" s="85" t="n">
        <f aca="false">G232*9.5</f>
        <v>0</v>
      </c>
      <c r="N232" s="17"/>
      <c r="O232" s="70"/>
    </row>
    <row r="233" customFormat="false" ht="35.05" hidden="false" customHeight="false" outlineLevel="0" collapsed="false">
      <c r="A233" s="11" t="n">
        <v>2</v>
      </c>
      <c r="B233" s="31" t="s">
        <v>202</v>
      </c>
      <c r="C233" s="44" t="n">
        <v>875</v>
      </c>
      <c r="D233" s="44" t="n">
        <v>4538.7</v>
      </c>
      <c r="E233" s="14" t="n">
        <f aca="false">SUM([1]січень!E230+[1]лютий!E232+[1]березень!E233+[1]квітень!E233+[1]травень!E233)</f>
        <v>54236.04</v>
      </c>
      <c r="F233" s="14" t="n">
        <f aca="false">SUM([1]січень!F230+[1]лютий!F232+[1]березень!F233+[1]квітень!F233+[1]травень!F233)</f>
        <v>167.16</v>
      </c>
      <c r="G233" s="14" t="n">
        <f aca="false">SUM([1]січень!G230+[1]лютий!G232+[1]березень!G233+[1]квітень!G233+[1]травень!G233)</f>
        <v>0</v>
      </c>
      <c r="H233" s="14" t="n">
        <f aca="false">SUM([1]січень!H230+[1]лютий!H232+[1]березень!H233+[1]квітень!H233+[1]травень!H233)</f>
        <v>1329.31</v>
      </c>
      <c r="I233" s="14" t="n">
        <f aca="false">SUM([1]січень!I230+[1]лютий!I232+[1]березень!I233+[1]квітень!I233+[1]травень!I233)</f>
        <v>461.28</v>
      </c>
      <c r="J233" s="84" t="n">
        <f aca="false">K233/D233</f>
        <v>54.7828937801573</v>
      </c>
      <c r="K233" s="85" t="n">
        <f aca="false">L233+M233+E233</f>
        <v>248643.12</v>
      </c>
      <c r="L233" s="85" t="n">
        <f aca="false">F233*1163</f>
        <v>194407.08</v>
      </c>
      <c r="M233" s="85" t="n">
        <f aca="false">G233*9.5</f>
        <v>0</v>
      </c>
      <c r="N233" s="17"/>
      <c r="O233" s="70"/>
    </row>
    <row r="234" customFormat="false" ht="24.85" hidden="false" customHeight="false" outlineLevel="0" collapsed="false">
      <c r="A234" s="11" t="n">
        <v>3</v>
      </c>
      <c r="B234" s="31" t="s">
        <v>203</v>
      </c>
      <c r="C234" s="44" t="n">
        <v>2425</v>
      </c>
      <c r="D234" s="44" t="n">
        <v>12788.2</v>
      </c>
      <c r="E234" s="14" t="n">
        <f aca="false">SUM([1]січень!E231+[1]лютий!E233+[1]березень!E234+[1]квітень!E234+[1]травень!E234)</f>
        <v>62065.51</v>
      </c>
      <c r="F234" s="14" t="n">
        <f aca="false">SUM([1]січень!F231+[1]лютий!F233+[1]березень!F234+[1]квітень!F234+[1]травень!F234)</f>
        <v>483.15</v>
      </c>
      <c r="G234" s="14" t="n">
        <f aca="false">SUM([1]січень!G231+[1]лютий!G233+[1]березень!G234+[1]квітень!G234+[1]травень!G234)</f>
        <v>33.64</v>
      </c>
      <c r="H234" s="14" t="n">
        <f aca="false">SUM([1]січень!H231+[1]лютий!H233+[1]березень!H234+[1]квітень!H234+[1]травень!H234)</f>
        <v>1890.23</v>
      </c>
      <c r="I234" s="14" t="n">
        <f aca="false">SUM([1]січень!I231+[1]лютий!I233+[1]березень!I234+[1]квітень!I234+[1]травень!I234)</f>
        <v>0</v>
      </c>
      <c r="J234" s="84" t="n">
        <f aca="false">K234/D234</f>
        <v>48.8175458625921</v>
      </c>
      <c r="K234" s="85" t="n">
        <f aca="false">L234+M234+E234</f>
        <v>624288.54</v>
      </c>
      <c r="L234" s="85" t="n">
        <f aca="false">F234*1163</f>
        <v>561903.45</v>
      </c>
      <c r="M234" s="85" t="n">
        <f aca="false">G234*9.5</f>
        <v>319.58</v>
      </c>
      <c r="N234" s="17"/>
      <c r="O234" s="70"/>
    </row>
    <row r="235" customFormat="false" ht="23.85" hidden="false" customHeight="false" outlineLevel="0" collapsed="false">
      <c r="A235" s="11" t="n">
        <v>4</v>
      </c>
      <c r="B235" s="31" t="s">
        <v>204</v>
      </c>
      <c r="C235" s="44" t="n">
        <v>2028</v>
      </c>
      <c r="D235" s="44" t="n">
        <v>8780.4</v>
      </c>
      <c r="E235" s="14" t="n">
        <f aca="false">SUM([1]січень!E232+[1]лютий!E234+[1]березень!E235+[1]квітень!E235+[1]травень!E235)</f>
        <v>78619.56</v>
      </c>
      <c r="F235" s="14" t="n">
        <f aca="false">SUM([1]січень!F232+[1]лютий!F234+[1]березень!F235+[1]квітень!F235+[1]травень!F235)</f>
        <v>75.74</v>
      </c>
      <c r="G235" s="14" t="n">
        <f aca="false">SUM([1]січень!G232+[1]лютий!G234+[1]березень!G235+[1]квітень!G235+[1]травень!G235)</f>
        <v>23836.88</v>
      </c>
      <c r="H235" s="14" t="n">
        <f aca="false">SUM([1]січень!H232+[1]лютий!H234+[1]березень!H235+[1]квітень!H235+[1]травень!H235)</f>
        <v>2203.82</v>
      </c>
      <c r="I235" s="14" t="n">
        <f aca="false">SUM([1]січень!I232+[1]лютий!I234+[1]березень!I235+[1]квітень!I235+[1]травень!I235)</f>
        <v>573.29</v>
      </c>
      <c r="J235" s="84" t="n">
        <f aca="false">K235/D235</f>
        <v>44.7764953760649</v>
      </c>
      <c r="K235" s="85" t="n">
        <f aca="false">L235+M235+E235</f>
        <v>393155.54</v>
      </c>
      <c r="L235" s="85" t="n">
        <f aca="false">F235*1163</f>
        <v>88085.62</v>
      </c>
      <c r="M235" s="85" t="n">
        <f aca="false">G235*9.5</f>
        <v>226450.36</v>
      </c>
      <c r="N235" s="17"/>
      <c r="O235" s="70"/>
    </row>
    <row r="236" customFormat="false" ht="13.8" hidden="false" customHeight="false" outlineLevel="0" collapsed="false">
      <c r="A236" s="11" t="n">
        <v>5</v>
      </c>
      <c r="B236" s="31" t="s">
        <v>205</v>
      </c>
      <c r="C236" s="44" t="n">
        <v>1332</v>
      </c>
      <c r="D236" s="44" t="n">
        <v>11092.1</v>
      </c>
      <c r="E236" s="14" t="n">
        <f aca="false">SUM([1]січень!E233+[1]лютий!E235+[1]березень!E236+[1]квітень!E236+[1]травень!E236)</f>
        <v>117092.19</v>
      </c>
      <c r="F236" s="14" t="n">
        <f aca="false">SUM([1]січень!F233+[1]лютий!F235+[1]березень!F236+[1]квітень!F236+[1]травень!F236)</f>
        <v>212.59</v>
      </c>
      <c r="G236" s="14" t="n">
        <f aca="false">SUM([1]січень!G233+[1]лютий!G235+[1]березень!G236+[1]квітень!G236+[1]травень!G236)</f>
        <v>0</v>
      </c>
      <c r="H236" s="14" t="n">
        <f aca="false">SUM([1]січень!H233+[1]лютий!H235+[1]березень!H236+[1]квітень!H236+[1]травень!H236)</f>
        <v>2549.4</v>
      </c>
      <c r="I236" s="14" t="n">
        <f aca="false">SUM([1]січень!I233+[1]лютий!I235+[1]березень!I236+[1]квітень!I236+[1]травень!I236)</f>
        <v>561.76</v>
      </c>
      <c r="J236" s="84" t="n">
        <f aca="false">K236/D236</f>
        <v>32.8462924063072</v>
      </c>
      <c r="K236" s="85" t="n">
        <f aca="false">L236+M236+E236</f>
        <v>364334.36</v>
      </c>
      <c r="L236" s="85" t="n">
        <f aca="false">F236*1163</f>
        <v>247242.17</v>
      </c>
      <c r="M236" s="85" t="n">
        <f aca="false">G236*9.5</f>
        <v>0</v>
      </c>
      <c r="N236" s="17"/>
      <c r="O236" s="70"/>
    </row>
    <row r="237" customFormat="false" ht="13.8" hidden="false" customHeight="false" outlineLevel="0" collapsed="false">
      <c r="A237" s="28"/>
      <c r="B237" s="23" t="s">
        <v>185</v>
      </c>
      <c r="C237" s="24" t="n">
        <f aca="false">SUM(C232:C236)</f>
        <v>7531</v>
      </c>
      <c r="D237" s="24" t="n">
        <f aca="false">SUM(D232:D236)</f>
        <v>47141.2</v>
      </c>
      <c r="E237" s="24" t="n">
        <f aca="false">SUM(E232:E236)</f>
        <v>360886.09</v>
      </c>
      <c r="F237" s="24" t="n">
        <f aca="false">SUM(F232:F236)</f>
        <v>1402.43</v>
      </c>
      <c r="G237" s="24" t="n">
        <f aca="false">SUM(G232:G236)</f>
        <v>23870.52</v>
      </c>
      <c r="H237" s="24" t="n">
        <f aca="false">SUM(H232:H236)</f>
        <v>10181.65</v>
      </c>
      <c r="I237" s="24" t="n">
        <f aca="false">SUM(I232:I236)</f>
        <v>1596.33</v>
      </c>
      <c r="J237" s="27"/>
      <c r="K237" s="27"/>
      <c r="L237" s="27"/>
      <c r="M237" s="27"/>
      <c r="N237" s="17"/>
      <c r="O237" s="70"/>
    </row>
    <row r="238" customFormat="false" ht="13.8" hidden="false" customHeight="false" outlineLevel="0" collapsed="false">
      <c r="A238" s="28"/>
      <c r="B238" s="23" t="s">
        <v>186</v>
      </c>
      <c r="C238" s="24"/>
      <c r="D238" s="24"/>
      <c r="E238" s="24"/>
      <c r="F238" s="24"/>
      <c r="G238" s="24"/>
      <c r="H238" s="24"/>
      <c r="I238" s="24"/>
      <c r="J238" s="84" t="n">
        <f aca="false">SUM(J232:J236)/5</f>
        <v>48.0787310630886</v>
      </c>
      <c r="K238" s="27"/>
      <c r="L238" s="27"/>
      <c r="M238" s="27"/>
      <c r="N238" s="17"/>
      <c r="O238" s="70"/>
    </row>
    <row r="240" customFormat="false" ht="13.8" hidden="false" customHeight="false" outlineLevel="0" collapsed="false">
      <c r="B240" s="86"/>
    </row>
    <row r="241" customFormat="false" ht="13.8" hidden="false" customHeight="false" outlineLevel="0" collapsed="false">
      <c r="I241" s="21"/>
    </row>
  </sheetData>
  <mergeCells count="58">
    <mergeCell ref="A1:K1"/>
    <mergeCell ref="A4:A5"/>
    <mergeCell ref="B4:B5"/>
    <mergeCell ref="C4:C5"/>
    <mergeCell ref="D4:D5"/>
    <mergeCell ref="E4:I4"/>
    <mergeCell ref="J4:J5"/>
    <mergeCell ref="K4:M4"/>
    <mergeCell ref="N4:N5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3:A144"/>
    <mergeCell ref="B143:B144"/>
    <mergeCell ref="C143:C144"/>
    <mergeCell ref="D143:D144"/>
    <mergeCell ref="E143:I143"/>
    <mergeCell ref="J143:J144"/>
    <mergeCell ref="K143:M143"/>
    <mergeCell ref="A145:M145"/>
    <mergeCell ref="A167:A168"/>
    <mergeCell ref="B167:B168"/>
    <mergeCell ref="C167:C168"/>
    <mergeCell ref="D167:D168"/>
    <mergeCell ref="E167:I167"/>
    <mergeCell ref="J167:J168"/>
    <mergeCell ref="K167:M167"/>
    <mergeCell ref="A169:M169"/>
    <mergeCell ref="A210:A211"/>
    <mergeCell ref="B210:B211"/>
    <mergeCell ref="C210:C211"/>
    <mergeCell ref="D210:D211"/>
    <mergeCell ref="E210:I210"/>
    <mergeCell ref="J210:J211"/>
    <mergeCell ref="K210:M210"/>
    <mergeCell ref="A212:M212"/>
    <mergeCell ref="A229:A230"/>
    <mergeCell ref="B229:B230"/>
    <mergeCell ref="C229:C230"/>
    <mergeCell ref="D229:D230"/>
    <mergeCell ref="E229:I229"/>
    <mergeCell ref="J229:J230"/>
    <mergeCell ref="K229:M229"/>
    <mergeCell ref="A231:M2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6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2024-06-17T09:33:42Z</dcterms:created>
  <dc:creator/>
  <dc:description/>
  <dc:language>uk-UA</dc:language>
  <cp:lastModifiedBy/>
  <dcterms:modified xsi:type="dcterms:W3CDTF">2024-06-17T11:34:43Z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