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віт 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<sst xmlns="http://schemas.openxmlformats.org/spreadsheetml/2006/main" count="306" uniqueCount="206">
  <si>
    <t xml:space="preserve">Обсяг та структура енергоресурсів, спожитих будівлями за січень-вересень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</si>
  <si>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</si>
  <si>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</si>
  <si>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</si>
  <si>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</si>
  <si>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</si>
  <si>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</si>
  <si>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</si>
  <si>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</si>
  <si>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</si>
  <si>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</si>
  <si>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</si>
  <si>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</si>
  <si>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</si>
  <si>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</si>
  <si>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</si>
  <si>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</si>
  <si>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</si>
  <si>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</si>
  <si>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</si>
  <si>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36</t>
  </si>
  <si>
    <t xml:space="preserve">ЗДО № 50 (Рокині)</t>
  </si>
  <si>
    <t xml:space="preserve">ЗДО № 44 (В.Омеляник)</t>
  </si>
  <si>
    <t xml:space="preserve">ЗДО № 12</t>
  </si>
  <si>
    <t xml:space="preserve">ЗДО № 21</t>
  </si>
  <si>
    <t xml:space="preserve">ЗДО № 20</t>
  </si>
  <si>
    <t xml:space="preserve">ЗДО № 38</t>
  </si>
  <si>
    <t xml:space="preserve">ЗДО № 18</t>
  </si>
  <si>
    <t xml:space="preserve">ЗДО № 07</t>
  </si>
  <si>
    <t xml:space="preserve">ЗДО № 41</t>
  </si>
  <si>
    <t xml:space="preserve">ЗДО № 08</t>
  </si>
  <si>
    <t xml:space="preserve">ЗДО № 30</t>
  </si>
  <si>
    <t xml:space="preserve">ЗДО № 01</t>
  </si>
  <si>
    <t xml:space="preserve">ЗДО № 34</t>
  </si>
  <si>
    <t xml:space="preserve">ЗДО № 11</t>
  </si>
  <si>
    <t xml:space="preserve">ЗДО № 23</t>
  </si>
  <si>
    <t xml:space="preserve">ЗДО № 04</t>
  </si>
  <si>
    <t xml:space="preserve">ЗДО № 31</t>
  </si>
  <si>
    <t xml:space="preserve">ЗДО № 39</t>
  </si>
  <si>
    <t xml:space="preserve">ЗДО № 47 (Одеради)</t>
  </si>
  <si>
    <t xml:space="preserve">ЗДО № 03</t>
  </si>
  <si>
    <t xml:space="preserve">ЗДО № 37</t>
  </si>
  <si>
    <t xml:space="preserve">ЗДО № 17</t>
  </si>
  <si>
    <t xml:space="preserve">ЗДО № 24</t>
  </si>
  <si>
    <t xml:space="preserve">ЗДО № 35</t>
  </si>
  <si>
    <t xml:space="preserve">ЗДО № 06</t>
  </si>
  <si>
    <t xml:space="preserve">ЗДО № 09</t>
  </si>
  <si>
    <t xml:space="preserve">ЗДО № 28</t>
  </si>
  <si>
    <t xml:space="preserve">ЗДО № 33</t>
  </si>
  <si>
    <t xml:space="preserve">ЗДО № 27</t>
  </si>
  <si>
    <t xml:space="preserve">ЗДО № 42 (Дачне)</t>
  </si>
  <si>
    <t xml:space="preserve">ЗДО № 48 (Тарасове)</t>
  </si>
  <si>
    <t xml:space="preserve">ЗДО № 14</t>
  </si>
  <si>
    <t xml:space="preserve">ЗДО № 10</t>
  </si>
  <si>
    <t xml:space="preserve">ЗДО № 25</t>
  </si>
  <si>
    <t xml:space="preserve">ЗДО № 13</t>
  </si>
  <si>
    <t xml:space="preserve">ЗДО № 29</t>
  </si>
  <si>
    <t xml:space="preserve">ЗДО № 22</t>
  </si>
  <si>
    <t xml:space="preserve">ЗДО № 02</t>
  </si>
  <si>
    <t xml:space="preserve">ЗДО № 26</t>
  </si>
  <si>
    <t xml:space="preserve">ЗДО № 19</t>
  </si>
  <si>
    <t xml:space="preserve">ЗДО № 16</t>
  </si>
  <si>
    <t xml:space="preserve">ЗДО № 40</t>
  </si>
  <si>
    <t xml:space="preserve">ЗДО № 32</t>
  </si>
  <si>
    <t xml:space="preserve">ЗДО № 05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</si>
  <si>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</si>
  <si>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</si>
  <si>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</si>
  <si>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</si>
  <si>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</si>
  <si>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</si>
  <si>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</si>
  <si>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</si>
  <si>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</si>
  <si>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Будинок вчителя</t>
  </si>
  <si>
    <t xml:space="preserve">ЗЗСО № 28 </t>
  </si>
  <si>
    <t xml:space="preserve">ЗЗСО № 18</t>
  </si>
  <si>
    <t xml:space="preserve">ЗЗСО № 13</t>
  </si>
  <si>
    <t xml:space="preserve">ЗЗСО № 07</t>
  </si>
  <si>
    <t xml:space="preserve">ЗЗСО № 38 (Рокині)</t>
  </si>
  <si>
    <t xml:space="preserve">ЗЗСО № 05</t>
  </si>
  <si>
    <t xml:space="preserve">ЗЗСО № 14</t>
  </si>
  <si>
    <t xml:space="preserve">ЗЗСО № 39 (Шепель)</t>
  </si>
  <si>
    <t xml:space="preserve">ЗЗСО № 30 (Боголюби)</t>
  </si>
  <si>
    <t xml:space="preserve">ЗЗСО № 32 (Забороль)</t>
  </si>
  <si>
    <t xml:space="preserve">ЗЗСО № 19</t>
  </si>
  <si>
    <t xml:space="preserve">ДЮСШ № 2 </t>
  </si>
  <si>
    <t xml:space="preserve">ЗЗСО № 03</t>
  </si>
  <si>
    <t xml:space="preserve">ПУМ</t>
  </si>
  <si>
    <t xml:space="preserve">ЗЗСО № 31 (Жидичин)</t>
  </si>
  <si>
    <t xml:space="preserve">ЗЗСО № 08</t>
  </si>
  <si>
    <t xml:space="preserve">ЗЗСО № 15</t>
  </si>
  <si>
    <t xml:space="preserve">ЗЗСО № 21</t>
  </si>
  <si>
    <t xml:space="preserve">ЗЗСО № 16</t>
  </si>
  <si>
    <t xml:space="preserve">ЗЗСО № 10</t>
  </si>
  <si>
    <t xml:space="preserve">ЗЗСО № 20</t>
  </si>
  <si>
    <t xml:space="preserve">ЗЗСО № 17</t>
  </si>
  <si>
    <t xml:space="preserve">ЗЗСО № 01</t>
  </si>
  <si>
    <t xml:space="preserve">ЗЗСО № 04</t>
  </si>
  <si>
    <t xml:space="preserve">ЗЗСО № 23</t>
  </si>
  <si>
    <t xml:space="preserve">ЗЗСО № 09</t>
  </si>
  <si>
    <t xml:space="preserve">ЗЗСО № 22</t>
  </si>
  <si>
    <t xml:space="preserve">НРЦ</t>
  </si>
  <si>
    <t xml:space="preserve">ЗЗСО № 11</t>
  </si>
  <si>
    <t xml:space="preserve">ЗЗСО № 27</t>
  </si>
  <si>
    <t xml:space="preserve">ЗЗСО № 12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</si>
  <si>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</si>
  <si>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</si>
  <si>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</si>
  <si>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</si>
  <si>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</si>
  <si>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</si>
  <si>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29 (Прилуцьке)</t>
  </si>
  <si>
    <t xml:space="preserve">ЗЗСО № 36 (Кульчин)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</si>
  <si>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</si>
  <si>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</si>
  <si>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</si>
  <si>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</si>
  <si>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УТЗ ЛМР,                          Б. Хмельницького, 21</t>
  </si>
  <si>
    <t xml:space="preserve">Княгининівська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</si>
  <si>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</si>
  <si>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</si>
  <si>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МВ ЛМР,                          Б. Хмельницького, 17</t>
  </si>
  <si>
    <t xml:space="preserve">Терцентр соціального обслуговування</t>
  </si>
  <si>
    <t xml:space="preserve">Департамент ЖКГ</t>
  </si>
  <si>
    <t xml:space="preserve">Заборольська сільська рада</t>
  </si>
  <si>
    <t xml:space="preserve">Департамент соціальної політики ЛМР</t>
  </si>
  <si>
    <t xml:space="preserve">ЦНАП</t>
  </si>
  <si>
    <t xml:space="preserve">Департамент державної реєстрації</t>
  </si>
  <si>
    <t xml:space="preserve">УСС СДМ (РАГС)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</si>
  <si>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</si>
  <si>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</si>
  <si>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</si>
  <si>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УСС СДМ (Кравчука, 19-г)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</si>
  <si>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</si>
  <si>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</si>
  <si>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ЛКПБ             (пологовий будинок)</t>
  </si>
  <si>
    <t xml:space="preserve">МО ЛМТГ (амб №20)         (с. Забороль)</t>
  </si>
  <si>
    <t xml:space="preserve">МО ЛМТГ (амб №19)     (вул. Стрілецька 37)</t>
  </si>
  <si>
    <t xml:space="preserve">МО ЛМТГ (ЛЦПМСД №1)  (вул. Бенделіані 7)</t>
  </si>
  <si>
    <t xml:space="preserve">МО ЛМТГ (ЛЦПМСД №3)  (вул. Стефаника 3а)</t>
  </si>
  <si>
    <t xml:space="preserve">МО ЛМТГ               (вул. Корольова 3)</t>
  </si>
  <si>
    <t xml:space="preserve">МО ЛМТГ (лікарня, основний корпус,       пр-т. Відродження 13)</t>
  </si>
  <si>
    <t xml:space="preserve">МО ЛМТГ (ЛЦПМСД №2)  (пр-т. Відродження 13, с. Прилуцьке)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</si>
  <si>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</si>
  <si>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</si>
  <si>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</si>
  <si>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</si>
  <si>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</si>
  <si>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</si>
  <si>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</si>
  <si>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</si>
  <si>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</si>
  <si>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</si>
  <si>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Клуб с. Милуші</t>
  </si>
  <si>
    <t xml:space="preserve">БК с. Боголюби</t>
  </si>
  <si>
    <t xml:space="preserve">БК "Вересневе"</t>
  </si>
  <si>
    <t xml:space="preserve">Клуб с. Брище</t>
  </si>
  <si>
    <t xml:space="preserve">Музична школа № 2</t>
  </si>
  <si>
    <t xml:space="preserve">БК "Теремно"</t>
  </si>
  <si>
    <t xml:space="preserve">Художня школа</t>
  </si>
  <si>
    <t xml:space="preserve">Музична школа № 1</t>
  </si>
  <si>
    <t xml:space="preserve">КЗ "Палац культури міста Луцька"</t>
  </si>
  <si>
    <t xml:space="preserve">Музична школа № 3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</si>
  <si>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</si>
  <si>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</si>
  <si>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</si>
  <si>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</si>
  <si>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</si>
  <si>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Музей-скансен         смт. Рокині</t>
  </si>
  <si>
    <t xml:space="preserve">Бібліотека Озерце</t>
  </si>
  <si>
    <t xml:space="preserve">Бібліотека № 4</t>
  </si>
  <si>
    <t xml:space="preserve">Бібліотека № 6</t>
  </si>
  <si>
    <t xml:space="preserve">Клуб с. Озерце</t>
  </si>
  <si>
    <t xml:space="preserve">Центральна бібліотека для дорослих</t>
  </si>
  <si>
    <t xml:space="preserve">БК с. Княгининок</t>
  </si>
  <si>
    <t xml:space="preserve">Центральна дитяча бібліотека</t>
  </si>
  <si>
    <t xml:space="preserve">Бібліотека № 11</t>
  </si>
  <si>
    <t xml:space="preserve">Бібліотека № 9</t>
  </si>
  <si>
    <t xml:space="preserve">Клуб с. Іванчиці</t>
  </si>
  <si>
    <t xml:space="preserve">Бібліотека Кульчин</t>
  </si>
  <si>
    <t xml:space="preserve">Клуб-філіал “Сучасник”</t>
  </si>
  <si>
    <t xml:space="preserve">Клуб с. Сирники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</si>
  <si>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</si>
  <si>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</si>
  <si>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</si>
  <si>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</si>
  <si>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</si>
  <si>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КП “Стадіон Авангард”</t>
  </si>
  <si>
    <t xml:space="preserve">Білий м'яч</t>
  </si>
  <si>
    <t xml:space="preserve">ДЮСШ № 4</t>
  </si>
  <si>
    <t xml:space="preserve">СДЮШОР (плавання)</t>
  </si>
  <si>
    <t xml:space="preserve">Біла Тура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</si>
  <si>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</si>
  <si>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</si>
  <si>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</si>
  <si>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</si>
  <si>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</si>
  <si>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</si>
  <si>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Лучеськ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</si>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</sst>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2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1"/>
      <color rgb="FFFF4000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sz val="11"/>
      <color rgb="FFFF4000"/>
      <name val="Calibri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4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8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8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Звичайний 3" xfId="21"/>
    <cellStyle name="Звичайний 4" xfId="22"/>
    <cellStyle name="Звичайний 7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4/&#1047;&#1074;&#1110;&#1090;_&#1089;&#1110;&#1095;&#1077;&#1085;&#1100;-&#1074;&#1077;&#1088;&#1077;&#1089;&#1077;&#1085;&#1100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5" zoomScalePageLayoutView="100" workbookViewId="0">
      <selection pane="topLeft" activeCell="F73" activeCellId="0" sqref="F73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3.36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8" min="8" style="1" width="11.11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4" min="14" style="2" width="11.03"/>
    <col collapsed="false" customWidth="false" hidden="false" outlineLevel="0" max="15" min="15" style="1" width="11.57"/>
    <col collapsed="false" customWidth="true" hidden="false" outlineLevel="0" max="19" min="16" style="1" width="11.11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customFormat="false" ht="1.5" hidden="false" customHeight="true" outlineLevel="0" collapsed="false"/>
    <row r="4" customFormat="false" ht="34.5" hidden="false" customHeight="true" outlineLevel="0" collapsed="false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/>
      <c r="G4" s="6"/>
      <c r="H4" s="6"/>
      <c r="I4" s="6"/>
      <c r="J4" s="6" t="s">
        <v>6</v>
      </c>
      <c r="K4" s="6" t="s">
        <v>7</v>
      </c>
      <c r="L4" s="6"/>
      <c r="M4" s="6"/>
      <c r="N4" s="7"/>
    </row>
    <row r="5" customFormat="false" ht="42.75" hidden="false" customHeight="true" outlineLevel="0" collapsed="false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/>
      <c r="K5" s="6" t="s">
        <v>13</v>
      </c>
      <c r="L5" s="6" t="s">
        <v>14</v>
      </c>
      <c r="M5" s="6" t="s">
        <v>15</v>
      </c>
      <c r="N5" s="7"/>
      <c r="P5" s="8"/>
      <c r="Q5" s="8"/>
      <c r="R5" s="8"/>
    </row>
    <row r="6" customFormat="false" ht="13.5" hidden="false" customHeight="true" outlineLevel="0" collapsed="false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8"/>
      <c r="P6" s="10"/>
      <c r="Q6" s="10"/>
      <c r="R6" s="10"/>
      <c r="S6" s="10"/>
    </row>
    <row r="7" customFormat="false" ht="13.8" hidden="false" customHeight="false" outlineLevel="0" collapsed="false">
      <c r="A7" s="11" t="n">
        <v>1</v>
      </c>
      <c r="B7" s="12" t="s">
        <v>17</v>
      </c>
      <c r="C7" s="13" t="n">
        <v>119</v>
      </c>
      <c r="D7" s="13" t="n">
        <v>310.7</v>
      </c>
      <c r="E7" s="14" t="n">
        <f aca="false">SUM([1]січень!E7+[1]лютий!E7+[1]березень!E7+[1]квітень!E7+[1]травень!E7+[1]червень!E7+[1]липень!E7+[1]серпень!E7+[1]вересень!E7)</f>
        <v>7340.3</v>
      </c>
      <c r="F7" s="14" t="n">
        <f aca="false">SUM([1]січень!F7+[1]лютий!F7+[1]березень!F7+[1]квітень!F7+[1]травень!F7+[1]червень!F7+[1]липень!F7+[1]серпень!F7+[1]вересень!F7)</f>
        <v>27.12</v>
      </c>
      <c r="G7" s="14" t="n">
        <f aca="false">SUM([1]січень!G7+[1]лютий!G7+[1]березень!G7+[1]квітень!G7+[1]травень!G7+[1]червень!G7+[1]липень!G7+[1]серпень!G7+[1]вересень!G7)</f>
        <v>137.6</v>
      </c>
      <c r="H7" s="14" t="n">
        <f aca="false">SUM([1]січень!H7+[1]лютий!H7+[1]березень!H7+[1]квітень!H7+[1]травень!H7+[1]червень!H7+[1]липень!H7+[1]серпень!H7+[1]вересень!H7)</f>
        <v>240.98</v>
      </c>
      <c r="I7" s="14" t="n">
        <f aca="false">SUM([1]січень!I7+[1]лютий!I7+[1]березень!I7+[1]квітень!I7+[1]травень!I7+[1]червень!I7+[1]липень!I7+[1]серпень!I7+[1]вересень!I7)</f>
        <v>0</v>
      </c>
      <c r="J7" s="15" t="n">
        <f aca="false">K7/D7</f>
        <v>129.346829739298</v>
      </c>
      <c r="K7" s="16" t="n">
        <f aca="false">L7+M7+E7</f>
        <v>40188.06</v>
      </c>
      <c r="L7" s="16" t="n">
        <f aca="false">F7*1163</f>
        <v>31540.56</v>
      </c>
      <c r="M7" s="16" t="n">
        <f aca="false">G7*9.5</f>
        <v>1307.2</v>
      </c>
      <c r="N7" s="17"/>
      <c r="O7" s="18"/>
      <c r="P7" s="19"/>
    </row>
    <row r="8" customFormat="false" ht="13.8" hidden="false" customHeight="false" outlineLevel="0" collapsed="false">
      <c r="A8" s="11" t="n">
        <v>2</v>
      </c>
      <c r="B8" s="12" t="s">
        <v>18</v>
      </c>
      <c r="C8" s="20" t="n">
        <v>124</v>
      </c>
      <c r="D8" s="13" t="n">
        <v>627.8</v>
      </c>
      <c r="E8" s="14" t="n">
        <f aca="false">SUM([1]січень!E8+[1]лютий!E8+[1]березень!E8+[1]квітень!E8+[1]травень!E8+[1]червень!E8+[1]липень!E8+[1]серпень!E8+[1]вересень!E8)</f>
        <v>18394.59</v>
      </c>
      <c r="F8" s="14" t="n">
        <f aca="false">SUM([1]січень!F8+[1]лютий!F8+[1]березень!F8+[1]квітень!F8+[1]травень!F8+[1]червень!F8+[1]липень!F8+[1]серпень!F8+[1]вересень!F8)</f>
        <v>51.51</v>
      </c>
      <c r="G8" s="14" t="n">
        <f aca="false">SUM([1]січень!G8+[1]лютий!G8+[1]березень!G8+[1]квітень!G8+[1]травень!G8+[1]червень!G8+[1]липень!G8+[1]серпень!G8+[1]вересень!G8)</f>
        <v>0</v>
      </c>
      <c r="H8" s="14" t="n">
        <f aca="false">SUM([1]січень!H8+[1]лютий!H8+[1]березень!H8+[1]квітень!H8+[1]травень!H8+[1]червень!H8+[1]липень!H8+[1]серпень!H8+[1]вересень!H8)</f>
        <v>409.03</v>
      </c>
      <c r="I8" s="14" t="n">
        <f aca="false">SUM([1]січень!I8+[1]лютий!I8+[1]березень!I8+[1]квітень!I8+[1]травень!I8+[1]червень!I8+[1]липень!I8+[1]серпень!I8+[1]вересень!I8)</f>
        <v>0</v>
      </c>
      <c r="J8" s="15" t="n">
        <f aca="false">K8/D8</f>
        <v>124.72239566741</v>
      </c>
      <c r="K8" s="16" t="n">
        <f aca="false">L8+M8+E8</f>
        <v>78300.72</v>
      </c>
      <c r="L8" s="16" t="n">
        <f aca="false">F8*1163</f>
        <v>59906.13</v>
      </c>
      <c r="M8" s="16" t="n">
        <f aca="false">G8*9.5</f>
        <v>0</v>
      </c>
      <c r="N8" s="17"/>
      <c r="O8" s="18"/>
      <c r="P8" s="19"/>
    </row>
    <row r="9" customFormat="false" ht="13.8" hidden="false" customHeight="false" outlineLevel="0" collapsed="false">
      <c r="A9" s="11" t="n">
        <v>3</v>
      </c>
      <c r="B9" s="12" t="s">
        <v>19</v>
      </c>
      <c r="C9" s="13" t="n">
        <v>48</v>
      </c>
      <c r="D9" s="13" t="n">
        <v>529</v>
      </c>
      <c r="E9" s="14" t="n">
        <f aca="false">SUM([1]січень!E9+[1]лютий!E9+[1]березень!E9+[1]квітень!E9+[1]травень!E9+[1]червень!E9+[1]липень!E9+[1]серпень!E9+[1]вересень!E9)</f>
        <v>11988.45</v>
      </c>
      <c r="F9" s="14" t="n">
        <f aca="false">SUM([1]січень!F9+[1]лютий!F9+[1]березень!F9+[1]квітень!F9+[1]травень!F9+[1]червень!F9+[1]липень!F9+[1]серпень!F9+[1]вересень!F9)</f>
        <v>0</v>
      </c>
      <c r="G9" s="14" t="n">
        <f aca="false">SUM([1]січень!G9+[1]лютий!G9+[1]березень!G9+[1]квітень!G9+[1]травень!G9+[1]червень!G9+[1]липень!G9+[1]серпень!G9+[1]вересень!G9)</f>
        <v>5371.8</v>
      </c>
      <c r="H9" s="14" t="n">
        <f aca="false">SUM([1]січень!H9+[1]лютий!H9+[1]березень!H9+[1]квітень!H9+[1]травень!H9+[1]червень!H9+[1]липень!H9+[1]серпень!H9+[1]вересень!H9)</f>
        <v>207.2</v>
      </c>
      <c r="I9" s="14" t="n">
        <f aca="false">SUM([1]січень!I9+[1]лютий!I9+[1]березень!I9+[1]квітень!I9+[1]травень!I9+[1]червень!I9+[1]липень!I9+[1]серпень!I9+[1]вересень!I9)</f>
        <v>0</v>
      </c>
      <c r="J9" s="15" t="n">
        <f aca="false">K9/D9</f>
        <v>119.131474480151</v>
      </c>
      <c r="K9" s="16" t="n">
        <f aca="false">L9+M9+E9</f>
        <v>63020.55</v>
      </c>
      <c r="L9" s="16" t="n">
        <f aca="false">F9*1163</f>
        <v>0</v>
      </c>
      <c r="M9" s="16" t="n">
        <f aca="false">G9*9.5</f>
        <v>51032.1</v>
      </c>
      <c r="N9" s="17"/>
      <c r="O9" s="18"/>
      <c r="P9" s="19"/>
    </row>
    <row r="10" customFormat="false" ht="13.8" hidden="false" customHeight="false" outlineLevel="0" collapsed="false">
      <c r="A10" s="11" t="n">
        <v>4</v>
      </c>
      <c r="B10" s="12" t="s">
        <v>20</v>
      </c>
      <c r="C10" s="20" t="n">
        <v>219</v>
      </c>
      <c r="D10" s="13" t="n">
        <v>2020.8</v>
      </c>
      <c r="E10" s="14" t="n">
        <f aca="false">SUM([1]січень!E10+[1]лютий!E10+[1]березень!E10+[1]квітень!E10+[1]травень!E10+[1]червень!E10+[1]липень!E10+[1]серпень!E10+[1]вересень!E10)</f>
        <v>22664.27</v>
      </c>
      <c r="F10" s="14" t="n">
        <f aca="false">SUM([1]січень!F10+[1]лютий!F10+[1]березень!F10+[1]квітень!F10+[1]травень!F10+[1]червень!F10+[1]липень!F10+[1]серпень!F10+[1]вересень!F10)</f>
        <v>141.05</v>
      </c>
      <c r="G10" s="14" t="n">
        <f aca="false">SUM([1]січень!G10+[1]лютий!G10+[1]березень!G10+[1]квітень!G10+[1]травень!G10+[1]червень!G10+[1]липень!G10+[1]серпень!G10+[1]вересень!G10)</f>
        <v>0</v>
      </c>
      <c r="H10" s="14" t="n">
        <f aca="false">SUM([1]січень!H10+[1]лютий!H10+[1]березень!H10+[1]квітень!H10+[1]травень!H10+[1]червень!H10+[1]липень!H10+[1]серпень!H10+[1]вересень!H10)</f>
        <v>1190.14</v>
      </c>
      <c r="I10" s="14" t="n">
        <f aca="false">SUM([1]січень!I10+[1]лютий!I10+[1]березень!I10+[1]квітень!I10+[1]травень!I10+[1]червень!I10+[1]липень!I10+[1]серпень!I10+[1]вересень!I10)</f>
        <v>0</v>
      </c>
      <c r="J10" s="15" t="n">
        <f aca="false">K10/D10</f>
        <v>92.3918349168646</v>
      </c>
      <c r="K10" s="16" t="n">
        <f aca="false">L10+M10+E10</f>
        <v>186705.42</v>
      </c>
      <c r="L10" s="16" t="n">
        <f aca="false">F10*1163</f>
        <v>164041.15</v>
      </c>
      <c r="M10" s="16" t="n">
        <f aca="false">G10*9.5</f>
        <v>0</v>
      </c>
      <c r="N10" s="17"/>
      <c r="O10" s="18"/>
      <c r="P10" s="19"/>
    </row>
    <row r="11" customFormat="false" ht="13.8" hidden="false" customHeight="false" outlineLevel="0" collapsed="false">
      <c r="A11" s="11" t="n">
        <v>5</v>
      </c>
      <c r="B11" s="12" t="s">
        <v>21</v>
      </c>
      <c r="C11" s="13" t="n">
        <v>115</v>
      </c>
      <c r="D11" s="13" t="n">
        <v>1993.12</v>
      </c>
      <c r="E11" s="14" t="n">
        <f aca="false">SUM([1]січень!E11+[1]лютий!E11+[1]березень!E11+[1]квітень!E11+[1]травень!E11+[1]червень!E11+[1]липень!E11+[1]серпень!E11+[1]вересень!E11)</f>
        <v>31899.51</v>
      </c>
      <c r="F11" s="14" t="n">
        <f aca="false">SUM([1]січень!F11+[1]лютий!F11+[1]березень!F11+[1]квітень!F11+[1]травень!F11+[1]червень!F11+[1]липень!F11+[1]серпень!F11+[1]вересень!F11)</f>
        <v>149.17</v>
      </c>
      <c r="G11" s="14" t="n">
        <f aca="false">SUM([1]січень!G11+[1]лютий!G11+[1]березень!G11+[1]квітень!G11+[1]травень!G11+[1]червень!G11+[1]липень!G11+[1]серпень!G11+[1]вересень!G11)</f>
        <v>0</v>
      </c>
      <c r="H11" s="14" t="n">
        <f aca="false">SUM([1]січень!H11+[1]лютий!H11+[1]березень!H11+[1]квітень!H11+[1]травень!H11+[1]червень!H11+[1]липень!H11+[1]серпень!H11+[1]вересень!H11)</f>
        <v>572.25</v>
      </c>
      <c r="I11" s="14" t="n">
        <f aca="false">SUM([1]січень!I11+[1]лютий!I11+[1]березень!I11+[1]квітень!I11+[1]травень!I11+[1]червень!I11+[1]липень!I11+[1]серпень!I11+[1]вересень!I11)</f>
        <v>0</v>
      </c>
      <c r="J11" s="15" t="n">
        <f aca="false">K11/D11</f>
        <v>103.046590270531</v>
      </c>
      <c r="K11" s="16" t="n">
        <f aca="false">L11+M11+E11</f>
        <v>205384.22</v>
      </c>
      <c r="L11" s="16" t="n">
        <f aca="false">F11*1163</f>
        <v>173484.71</v>
      </c>
      <c r="M11" s="16" t="n">
        <f aca="false">G11*9.5</f>
        <v>0</v>
      </c>
      <c r="N11" s="17"/>
      <c r="O11" s="18"/>
      <c r="P11" s="19"/>
    </row>
    <row r="12" customFormat="false" ht="16.9" hidden="false" customHeight="true" outlineLevel="0" collapsed="false">
      <c r="A12" s="11" t="n">
        <v>6</v>
      </c>
      <c r="B12" s="12" t="s">
        <v>22</v>
      </c>
      <c r="C12" s="13" t="n">
        <v>138</v>
      </c>
      <c r="D12" s="13" t="n">
        <v>868</v>
      </c>
      <c r="E12" s="14" t="n">
        <f aca="false">SUM([1]січень!E12+[1]лютий!E12+[1]березень!E12+[1]квітень!E12+[1]травень!E12+[1]червень!E12+[1]липень!E12+[1]серпень!E12+[1]вересень!E12)</f>
        <v>11002.11</v>
      </c>
      <c r="F12" s="14" t="n">
        <f aca="false">SUM([1]січень!F12+[1]лютий!F12+[1]березень!F12+[1]квітень!F12+[1]травень!F12+[1]червень!F12+[1]липень!F12+[1]серпень!F12+[1]вересень!F12)</f>
        <v>64.89</v>
      </c>
      <c r="G12" s="14" t="n">
        <f aca="false">SUM([1]січень!G12+[1]лютий!G12+[1]березень!G12+[1]квітень!G12+[1]травень!G12+[1]червень!G12+[1]липень!G12+[1]серпень!G12+[1]вересень!G12)</f>
        <v>0</v>
      </c>
      <c r="H12" s="14" t="n">
        <f aca="false">SUM([1]січень!H12+[1]лютий!H12+[1]березень!H12+[1]квітень!H12+[1]травень!H12+[1]червень!H12+[1]липень!H12+[1]серпень!H12+[1]вересень!H12)</f>
        <v>321.96</v>
      </c>
      <c r="I12" s="14" t="n">
        <f aca="false">SUM([1]січень!I12+[1]лютий!I12+[1]березень!I12+[1]квітень!I12+[1]травень!I12+[1]червень!I12+[1]липень!I12+[1]серпень!I12+[1]вересень!I12)</f>
        <v>246.06</v>
      </c>
      <c r="J12" s="15" t="n">
        <f aca="false">K12/D12</f>
        <v>99.6188709677419</v>
      </c>
      <c r="K12" s="16" t="n">
        <f aca="false">L12+M12+E12</f>
        <v>86469.18</v>
      </c>
      <c r="L12" s="16" t="n">
        <f aca="false">F12*1163</f>
        <v>75467.07</v>
      </c>
      <c r="M12" s="16" t="n">
        <f aca="false">G12*9.5</f>
        <v>0</v>
      </c>
      <c r="N12" s="17"/>
      <c r="O12" s="18"/>
      <c r="P12" s="19"/>
    </row>
    <row r="13" customFormat="false" ht="16.9" hidden="false" customHeight="true" outlineLevel="0" collapsed="false">
      <c r="A13" s="11" t="n">
        <v>7</v>
      </c>
      <c r="B13" s="12" t="s">
        <v>23</v>
      </c>
      <c r="C13" s="13" t="n">
        <v>156</v>
      </c>
      <c r="D13" s="13" t="n">
        <v>570</v>
      </c>
      <c r="E13" s="14" t="n">
        <f aca="false">SUM([1]січень!E13+[1]лютий!E13+[1]березень!E13+[1]квітень!E13+[1]травень!E13+[1]червень!E13+[1]липень!E13+[1]серпень!E13+[1]вересень!E13)</f>
        <v>13197.98</v>
      </c>
      <c r="F13" s="14" t="n">
        <f aca="false">SUM([1]січень!F13+[1]лютий!F13+[1]березень!F13+[1]квітень!F13+[1]травень!F13+[1]червень!F13+[1]липень!F13+[1]серпень!F13+[1]вересень!F13)</f>
        <v>0</v>
      </c>
      <c r="G13" s="14" t="n">
        <f aca="false">SUM([1]січень!G13+[1]лютий!G13+[1]березень!G13+[1]квітень!G13+[1]травень!G13+[1]червень!G13+[1]липень!G13+[1]серпень!G13+[1]вересень!G13)</f>
        <v>5216.46</v>
      </c>
      <c r="H13" s="14" t="n">
        <f aca="false">SUM([1]січень!H13+[1]лютий!H13+[1]березень!H13+[1]квітень!H13+[1]травень!H13+[1]червень!H13+[1]липень!H13+[1]серпень!H13+[1]вересень!H13)</f>
        <v>276.88</v>
      </c>
      <c r="I13" s="14" t="n">
        <f aca="false">SUM([1]січень!I13+[1]лютий!I13+[1]березень!I13+[1]квітень!I13+[1]травень!I13+[1]червень!I13+[1]липень!I13+[1]серпень!I13+[1]вересень!I13)</f>
        <v>0</v>
      </c>
      <c r="J13" s="15" t="n">
        <f aca="false">K13/D13</f>
        <v>110.095350877193</v>
      </c>
      <c r="K13" s="16" t="n">
        <f aca="false">L13+M13+E13</f>
        <v>62754.35</v>
      </c>
      <c r="L13" s="16" t="n">
        <f aca="false">F13*1163</f>
        <v>0</v>
      </c>
      <c r="M13" s="16" t="n">
        <f aca="false">G13*9.5</f>
        <v>49556.37</v>
      </c>
      <c r="N13" s="17"/>
      <c r="O13" s="18"/>
      <c r="P13" s="19"/>
    </row>
    <row r="14" customFormat="false" ht="13.8" hidden="false" customHeight="false" outlineLevel="0" collapsed="false">
      <c r="A14" s="11" t="n">
        <v>8</v>
      </c>
      <c r="B14" s="12" t="s">
        <v>24</v>
      </c>
      <c r="C14" s="13" t="n">
        <v>322</v>
      </c>
      <c r="D14" s="13" t="n">
        <v>1735</v>
      </c>
      <c r="E14" s="14" t="n">
        <f aca="false">SUM([1]січень!E14+[1]лютий!E14+[1]березень!E14+[1]квітень!E14+[1]травень!E14+[1]червень!E14+[1]липень!E14+[1]серпень!E14+[1]вересень!E14)</f>
        <v>32365.12</v>
      </c>
      <c r="F14" s="14" t="n">
        <f aca="false">SUM([1]січень!F14+[1]лютий!F14+[1]березень!F14+[1]квітень!F14+[1]травень!F14+[1]червень!F14+[1]липень!F14+[1]серпень!F14+[1]вересень!F14)</f>
        <v>109.78</v>
      </c>
      <c r="G14" s="14" t="n">
        <f aca="false">SUM([1]січень!G14+[1]лютий!G14+[1]березень!G14+[1]квітень!G14+[1]травень!G14+[1]червень!G14+[1]липень!G14+[1]серпень!G14+[1]вересень!G14)</f>
        <v>0</v>
      </c>
      <c r="H14" s="14" t="n">
        <f aca="false">SUM([1]січень!H14+[1]лютий!H14+[1]березень!H14+[1]квітень!H14+[1]травень!H14+[1]червень!H14+[1]липень!H14+[1]серпень!H14+[1]вересень!H14)</f>
        <v>1780.88</v>
      </c>
      <c r="I14" s="14" t="n">
        <f aca="false">SUM([1]січень!I14+[1]лютий!I14+[1]березень!I14+[1]квітень!I14+[1]травень!I14+[1]червень!I14+[1]липень!I14+[1]серпень!I14+[1]вересень!I14)</f>
        <v>361.4</v>
      </c>
      <c r="J14" s="15" t="n">
        <f aca="false">K14/D14</f>
        <v>92.2416484149856</v>
      </c>
      <c r="K14" s="16" t="n">
        <f aca="false">L14+M14+E14</f>
        <v>160039.26</v>
      </c>
      <c r="L14" s="16" t="n">
        <f aca="false">F14*1163</f>
        <v>127674.14</v>
      </c>
      <c r="M14" s="16" t="n">
        <f aca="false">G14*9.5</f>
        <v>0</v>
      </c>
      <c r="N14" s="17"/>
      <c r="O14" s="18"/>
      <c r="P14" s="19"/>
    </row>
    <row r="15" customFormat="false" ht="13.8" hidden="false" customHeight="false" outlineLevel="0" collapsed="false">
      <c r="A15" s="11" t="n">
        <v>9</v>
      </c>
      <c r="B15" s="12" t="s">
        <v>25</v>
      </c>
      <c r="C15" s="13" t="n">
        <v>360</v>
      </c>
      <c r="D15" s="13" t="n">
        <v>2128.9</v>
      </c>
      <c r="E15" s="14" t="n">
        <f aca="false">SUM([1]січень!E15+[1]лютий!E15+[1]березень!E15+[1]квітень!E15+[1]травень!E15+[1]червень!E15+[1]липень!E15+[1]серпень!E15+[1]вересень!E15)</f>
        <v>27648.91</v>
      </c>
      <c r="F15" s="14" t="n">
        <f aca="false">SUM([1]січень!F15+[1]лютий!F15+[1]березень!F15+[1]квітень!F15+[1]травень!F15+[1]червень!F15+[1]липень!F15+[1]серпень!F15+[1]вересень!F15)</f>
        <v>116.75</v>
      </c>
      <c r="G15" s="14" t="n">
        <f aca="false">SUM([1]січень!G15+[1]лютий!G15+[1]березень!G15+[1]квітень!G15+[1]травень!G15+[1]червень!G15+[1]липень!G15+[1]серпень!G15+[1]вересень!G15)</f>
        <v>0</v>
      </c>
      <c r="H15" s="14" t="n">
        <f aca="false">SUM([1]січень!H15+[1]лютий!H15+[1]березень!H15+[1]квітень!H15+[1]травень!H15+[1]червень!H15+[1]липень!H15+[1]серпень!H15+[1]вересень!H15)</f>
        <v>714.01</v>
      </c>
      <c r="I15" s="14" t="n">
        <f aca="false">SUM([1]січень!I15+[1]лютий!I15+[1]березень!I15+[1]квітень!I15+[1]травень!I15+[1]червень!I15+[1]липень!I15+[1]серпень!I15+[1]вересень!I15)</f>
        <v>273.34</v>
      </c>
      <c r="J15" s="15" t="n">
        <f aca="false">K15/D15</f>
        <v>76.7669500681103</v>
      </c>
      <c r="K15" s="16" t="n">
        <f aca="false">L15+M15+E15</f>
        <v>163429.16</v>
      </c>
      <c r="L15" s="16" t="n">
        <f aca="false">F15*1163</f>
        <v>135780.25</v>
      </c>
      <c r="M15" s="16" t="n">
        <f aca="false">G15*9.5</f>
        <v>0</v>
      </c>
      <c r="N15" s="17"/>
      <c r="O15" s="18"/>
      <c r="P15" s="19"/>
    </row>
    <row r="16" customFormat="false" ht="13.8" hidden="false" customHeight="false" outlineLevel="0" collapsed="false">
      <c r="A16" s="11" t="n">
        <v>10</v>
      </c>
      <c r="B16" s="12" t="s">
        <v>26</v>
      </c>
      <c r="C16" s="13" t="n">
        <v>321</v>
      </c>
      <c r="D16" s="13" t="n">
        <v>1945.9</v>
      </c>
      <c r="E16" s="14" t="n">
        <f aca="false">SUM([1]січень!E16+[1]лютий!E16+[1]березень!E16+[1]квітень!E16+[1]травень!E16+[1]червень!E16+[1]липень!E16+[1]серпень!E16+[1]вересень!E16)</f>
        <v>17714.62</v>
      </c>
      <c r="F16" s="14" t="n">
        <f aca="false">SUM([1]січень!F16+[1]лютий!F16+[1]березень!F16+[1]квітень!F16+[1]травень!F16+[1]червень!F16+[1]липень!F16+[1]серпень!F16+[1]вересень!F16)</f>
        <v>112.71</v>
      </c>
      <c r="G16" s="14" t="n">
        <f aca="false">SUM([1]січень!G16+[1]лютий!G16+[1]березень!G16+[1]квітень!G16+[1]травень!G16+[1]червень!G16+[1]липень!G16+[1]серпень!G16+[1]вересень!G16)</f>
        <v>0</v>
      </c>
      <c r="H16" s="14" t="n">
        <f aca="false">SUM([1]січень!H16+[1]лютий!H16+[1]березень!H16+[1]квітень!H16+[1]травень!H16+[1]червень!H16+[1]липень!H16+[1]серпень!H16+[1]вересень!H16)</f>
        <v>920.17</v>
      </c>
      <c r="I16" s="14" t="n">
        <f aca="false">SUM([1]січень!I16+[1]лютий!I16+[1]березень!I16+[1]квітень!I16+[1]травень!I16+[1]червень!I16+[1]липень!I16+[1]серпень!I16+[1]вересень!I16)</f>
        <v>326.42</v>
      </c>
      <c r="J16" s="15" t="n">
        <f aca="false">K16/D16</f>
        <v>76.4665964335269</v>
      </c>
      <c r="K16" s="16" t="n">
        <f aca="false">L16+M16+E16</f>
        <v>148796.35</v>
      </c>
      <c r="L16" s="16" t="n">
        <f aca="false">F16*1163</f>
        <v>131081.73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11" t="n">
        <v>11</v>
      </c>
      <c r="B17" s="12" t="s">
        <v>27</v>
      </c>
      <c r="C17" s="13" t="n">
        <v>212</v>
      </c>
      <c r="D17" s="13" t="n">
        <v>1060.7</v>
      </c>
      <c r="E17" s="14" t="n">
        <f aca="false">SUM([1]січень!E17+[1]лютий!E17+[1]березень!E17+[1]квітень!E17+[1]травень!E17+[1]червень!E17+[1]липень!E17+[1]серпень!E17+[1]вересень!E17)</f>
        <v>15675.12</v>
      </c>
      <c r="F17" s="14" t="n">
        <f aca="false">SUM([1]січень!F17+[1]лютий!F17+[1]березень!F17+[1]квітень!F17+[1]травень!F17+[1]червень!F17+[1]липень!F17+[1]серпень!F17+[1]вересень!F17)</f>
        <v>0</v>
      </c>
      <c r="G17" s="14" t="n">
        <f aca="false">SUM([1]січень!G17+[1]лютий!G17+[1]березень!G17+[1]квітень!G17+[1]травень!G17+[1]червень!G17+[1]липень!G17+[1]серпень!G17+[1]вересень!G17)</f>
        <v>8328.08</v>
      </c>
      <c r="H17" s="14" t="n">
        <f aca="false">SUM([1]січень!H17+[1]лютий!H17+[1]березень!H17+[1]квітень!H17+[1]травень!H17+[1]червень!H17+[1]липень!H17+[1]серпень!H17+[1]вересень!H17)</f>
        <v>397.21</v>
      </c>
      <c r="I17" s="14" t="n">
        <f aca="false">SUM([1]січень!I17+[1]лютий!I17+[1]березень!I17+[1]квітень!I17+[1]травень!I17+[1]червень!I17+[1]липень!I17+[1]серпень!I17+[1]вересень!I17)</f>
        <v>0</v>
      </c>
      <c r="J17" s="15" t="n">
        <f aca="false">K17/D17</f>
        <v>89.3672857546903</v>
      </c>
      <c r="K17" s="16" t="n">
        <f aca="false">L17+M17+E17</f>
        <v>94791.88</v>
      </c>
      <c r="L17" s="16" t="n">
        <f aca="false">F17*1163</f>
        <v>0</v>
      </c>
      <c r="M17" s="16" t="n">
        <f aca="false">G17*9.5</f>
        <v>79116.76</v>
      </c>
      <c r="N17" s="17"/>
      <c r="O17" s="18"/>
      <c r="P17" s="19"/>
    </row>
    <row r="18" customFormat="false" ht="13.8" hidden="false" customHeight="false" outlineLevel="0" collapsed="false">
      <c r="A18" s="11" t="n">
        <v>12</v>
      </c>
      <c r="B18" s="12" t="s">
        <v>28</v>
      </c>
      <c r="C18" s="13" t="n">
        <v>392</v>
      </c>
      <c r="D18" s="13" t="n">
        <v>1954.8</v>
      </c>
      <c r="E18" s="14" t="n">
        <f aca="false">SUM([1]січень!E18+[1]лютий!E18+[1]березень!E18+[1]квітень!E18+[1]травень!E18+[1]червень!E18+[1]липень!E18+[1]серпень!E18+[1]вересень!E18)</f>
        <v>17155.46</v>
      </c>
      <c r="F18" s="14" t="n">
        <f aca="false">SUM([1]січень!F18+[1]лютий!F18+[1]березень!F18+[1]квітень!F18+[1]травень!F18+[1]червень!F18+[1]липень!F18+[1]серпень!F18+[1]вересень!F18)</f>
        <v>109.88</v>
      </c>
      <c r="G18" s="14" t="n">
        <f aca="false">SUM([1]січень!G18+[1]лютий!G18+[1]березень!G18+[1]квітень!G18+[1]травень!G18+[1]червень!G18+[1]липень!G18+[1]серпень!G18+[1]вересень!G18)</f>
        <v>0</v>
      </c>
      <c r="H18" s="14" t="n">
        <f aca="false">SUM([1]січень!H18+[1]лютий!H18+[1]березень!H18+[1]квітень!H18+[1]травень!H18+[1]червень!H18+[1]липень!H18+[1]серпень!H18+[1]вересень!H18)</f>
        <v>616.78</v>
      </c>
      <c r="I18" s="14" t="n">
        <f aca="false">SUM([1]січень!I18+[1]лютий!I18+[1]березень!I18+[1]квітень!I18+[1]травень!I18+[1]червень!I18+[1]липень!I18+[1]серпень!I18+[1]вересень!I18)</f>
        <v>466.02</v>
      </c>
      <c r="J18" s="15" t="n">
        <f aca="false">K18/D18</f>
        <v>74.1487108655617</v>
      </c>
      <c r="K18" s="16" t="n">
        <f aca="false">L18+M18+E18</f>
        <v>144945.9</v>
      </c>
      <c r="L18" s="16" t="n">
        <f aca="false">F18*1163</f>
        <v>127790.44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11" t="n">
        <v>13</v>
      </c>
      <c r="B19" s="12" t="s">
        <v>29</v>
      </c>
      <c r="C19" s="13" t="n">
        <v>156</v>
      </c>
      <c r="D19" s="13" t="n">
        <v>951.3</v>
      </c>
      <c r="E19" s="14" t="n">
        <f aca="false">SUM([1]січень!E19+[1]лютий!E19+[1]березень!E19+[1]квітень!E19+[1]травень!E19+[1]червень!E19+[1]липень!E19+[1]серпень!E19+[1]вересень!E19)</f>
        <v>21305.51</v>
      </c>
      <c r="F19" s="14" t="n">
        <f aca="false">SUM([1]січень!F19+[1]лютий!F19+[1]березень!F19+[1]квітень!F19+[1]травень!F19+[1]червень!F19+[1]липень!F19+[1]серпень!F19+[1]вересень!F19)</f>
        <v>54.37</v>
      </c>
      <c r="G19" s="14" t="n">
        <f aca="false">SUM([1]січень!G19+[1]лютий!G19+[1]березень!G19+[1]квітень!G19+[1]травень!G19+[1]червень!G19+[1]липень!G19+[1]серпень!G19+[1]вересень!G19)</f>
        <v>0</v>
      </c>
      <c r="H19" s="14" t="n">
        <f aca="false">SUM([1]січень!H19+[1]лютий!H19+[1]березень!H19+[1]квітень!H19+[1]травень!H19+[1]червень!H19+[1]липень!H19+[1]серпень!H19+[1]вересень!H19)</f>
        <v>487.06</v>
      </c>
      <c r="I19" s="14" t="n">
        <f aca="false">SUM([1]січень!I19+[1]лютий!I19+[1]березень!I19+[1]квітень!I19+[1]травень!I19+[1]червень!I19+[1]липень!I19+[1]серпень!I19+[1]вересень!I19)</f>
        <v>0</v>
      </c>
      <c r="J19" s="15" t="n">
        <f aca="false">K19/D19</f>
        <v>88.8655734258383</v>
      </c>
      <c r="K19" s="16" t="n">
        <f aca="false">L19+M19+E19</f>
        <v>84537.82</v>
      </c>
      <c r="L19" s="16" t="n">
        <f aca="false">F19*1163</f>
        <v>63232.31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11" t="n">
        <v>14</v>
      </c>
      <c r="B20" s="12" t="s">
        <v>30</v>
      </c>
      <c r="C20" s="13" t="n">
        <v>204</v>
      </c>
      <c r="D20" s="13" t="n">
        <v>1049.12</v>
      </c>
      <c r="E20" s="14" t="n">
        <f aca="false">SUM([1]січень!E20+[1]лютий!E20+[1]березень!E20+[1]квітень!E20+[1]травень!E20+[1]червень!E20+[1]липень!E20+[1]серпень!E20+[1]вересень!E20)</f>
        <v>22372.9</v>
      </c>
      <c r="F20" s="14" t="n">
        <f aca="false">SUM([1]січень!F20+[1]лютий!F20+[1]березень!F20+[1]квітень!F20+[1]травень!F20+[1]червень!F20+[1]липень!F20+[1]серпень!F20+[1]вересень!F20)</f>
        <v>51.56</v>
      </c>
      <c r="G20" s="14" t="n">
        <f aca="false">SUM([1]січень!G20+[1]лютий!G20+[1]березень!G20+[1]квітень!G20+[1]травень!G20+[1]червень!G20+[1]липень!G20+[1]серпень!G20+[1]вересень!G20)</f>
        <v>0</v>
      </c>
      <c r="H20" s="14" t="n">
        <f aca="false">SUM([1]січень!H20+[1]лютий!H20+[1]березень!H20+[1]квітень!H20+[1]травень!H20+[1]червень!H20+[1]липень!H20+[1]серпень!H20+[1]вересень!H20)</f>
        <v>534.12</v>
      </c>
      <c r="I20" s="14" t="n">
        <f aca="false">SUM([1]січень!I20+[1]лютий!I20+[1]березень!I20+[1]квітень!I20+[1]травень!I20+[1]червень!I20+[1]липень!I20+[1]серпень!I20+[1]вересень!I20)</f>
        <v>0</v>
      </c>
      <c r="J20" s="15" t="n">
        <f aca="false">K20/D20</f>
        <v>78.4821374104011</v>
      </c>
      <c r="K20" s="16" t="n">
        <f aca="false">L20+M20+E20</f>
        <v>82337.18</v>
      </c>
      <c r="L20" s="16" t="n">
        <f aca="false">F20*1163</f>
        <v>59964.28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11" t="n">
        <v>15</v>
      </c>
      <c r="B21" s="12" t="s">
        <v>31</v>
      </c>
      <c r="C21" s="13" t="n">
        <v>350</v>
      </c>
      <c r="D21" s="13" t="n">
        <v>2104.3</v>
      </c>
      <c r="E21" s="14" t="n">
        <f aca="false">SUM([1]січень!E21+[1]лютий!E21+[1]березень!E21+[1]квітень!E21+[1]травень!E21+[1]червень!E21+[1]липень!E21+[1]серпень!E21+[1]вересень!E21)</f>
        <v>32424.37</v>
      </c>
      <c r="F21" s="14" t="n">
        <f aca="false">SUM([1]січень!F21+[1]лютий!F21+[1]березень!F21+[1]квітень!F21+[1]травень!F21+[1]червень!F21+[1]липень!F21+[1]серпень!F21+[1]вересень!F21)</f>
        <v>108.33</v>
      </c>
      <c r="G21" s="14" t="n">
        <f aca="false">SUM([1]січень!G21+[1]лютий!G21+[1]березень!G21+[1]квітень!G21+[1]травень!G21+[1]червень!G21+[1]липень!G21+[1]серпень!G21+[1]вересень!G21)</f>
        <v>0</v>
      </c>
      <c r="H21" s="14" t="n">
        <f aca="false">SUM([1]січень!H21+[1]лютий!H21+[1]березень!H21+[1]квітень!H21+[1]травень!H21+[1]червень!H21+[1]липень!H21+[1]серпень!H21+[1]вересень!H21)</f>
        <v>1046.52</v>
      </c>
      <c r="I21" s="14" t="n">
        <f aca="false">SUM([1]січень!I21+[1]лютий!I21+[1]березень!I21+[1]квітень!I21+[1]травень!I21+[1]червень!I21+[1]липень!I21+[1]серпень!I21+[1]вересень!I21)</f>
        <v>194.35</v>
      </c>
      <c r="J21" s="15" t="n">
        <f aca="false">K21/D21</f>
        <v>75.2802166991399</v>
      </c>
      <c r="K21" s="16" t="n">
        <f aca="false">L21+M21+E21</f>
        <v>158412.16</v>
      </c>
      <c r="L21" s="16" t="n">
        <f aca="false">F21*1163</f>
        <v>125987.79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11" t="n">
        <v>16</v>
      </c>
      <c r="B22" s="12" t="s">
        <v>32</v>
      </c>
      <c r="C22" s="13" t="n">
        <v>347</v>
      </c>
      <c r="D22" s="13" t="n">
        <v>1735</v>
      </c>
      <c r="E22" s="14" t="n">
        <f aca="false">SUM([1]січень!E22+[1]лютий!E22+[1]березень!E22+[1]квітень!E22+[1]травень!E22+[1]червень!E22+[1]липень!E22+[1]серпень!E22+[1]вересень!E22)</f>
        <v>38101.08</v>
      </c>
      <c r="F22" s="14" t="n">
        <f aca="false">SUM([1]січень!F22+[1]лютий!F22+[1]березень!F22+[1]квітень!F22+[1]травень!F22+[1]червень!F22+[1]липень!F22+[1]серпень!F22+[1]вересень!F22)</f>
        <v>91.22</v>
      </c>
      <c r="G22" s="14" t="n">
        <f aca="false">SUM([1]січень!G22+[1]лютий!G22+[1]березень!G22+[1]квітень!G22+[1]травень!G22+[1]червень!G22+[1]липень!G22+[1]серпень!G22+[1]вересень!G22)</f>
        <v>0</v>
      </c>
      <c r="H22" s="14" t="n">
        <f aca="false">SUM([1]січень!H22+[1]лютий!H22+[1]березень!H22+[1]квітень!H22+[1]травень!H22+[1]червень!H22+[1]липень!H22+[1]серпень!H22+[1]вересень!H22)</f>
        <v>1548.1</v>
      </c>
      <c r="I22" s="14" t="n">
        <f aca="false">SUM([1]січень!I22+[1]лютий!I22+[1]березень!I22+[1]квітень!I22+[1]травень!I22+[1]червень!I22+[1]липень!I22+[1]серпень!I22+[1]вересень!I22)</f>
        <v>211.12</v>
      </c>
      <c r="J22" s="15" t="n">
        <f aca="false">K22/D22</f>
        <v>83.1065936599424</v>
      </c>
      <c r="K22" s="16" t="n">
        <f aca="false">L22+M22+E22</f>
        <v>144189.94</v>
      </c>
      <c r="L22" s="16" t="n">
        <f aca="false">F22*1163</f>
        <v>106088.86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11" t="n">
        <v>17</v>
      </c>
      <c r="B23" s="12" t="s">
        <v>33</v>
      </c>
      <c r="C23" s="13" t="n">
        <v>308</v>
      </c>
      <c r="D23" s="13" t="n">
        <v>1799.2</v>
      </c>
      <c r="E23" s="14" t="n">
        <f aca="false">SUM([1]січень!E23+[1]лютий!E23+[1]березень!E23+[1]квітень!E23+[1]травень!E23+[1]червень!E23+[1]липень!E23+[1]серпень!E23+[1]вересень!E23)</f>
        <v>20899.01</v>
      </c>
      <c r="F23" s="14" t="n">
        <f aca="false">SUM([1]січень!F23+[1]лютий!F23+[1]березень!F23+[1]квітень!F23+[1]травень!F23+[1]червень!F23+[1]липень!F23+[1]серпень!F23+[1]вересень!F23)</f>
        <v>88.82</v>
      </c>
      <c r="G23" s="14" t="n">
        <f aca="false">SUM([1]січень!G23+[1]лютий!G23+[1]березень!G23+[1]квітень!G23+[1]травень!G23+[1]червень!G23+[1]липень!G23+[1]серпень!G23+[1]вересень!G23)</f>
        <v>0</v>
      </c>
      <c r="H23" s="14" t="n">
        <f aca="false">SUM([1]січень!H23+[1]лютий!H23+[1]березень!H23+[1]квітень!H23+[1]травень!H23+[1]червень!H23+[1]липень!H23+[1]серпень!H23+[1]вересень!H23)</f>
        <v>459.66</v>
      </c>
      <c r="I23" s="14" t="n">
        <f aca="false">SUM([1]січень!I23+[1]лютий!I23+[1]березень!I23+[1]квітень!I23+[1]травень!I23+[1]червень!I23+[1]липень!I23+[1]серпень!I23+[1]вересень!I23)</f>
        <v>310.8</v>
      </c>
      <c r="J23" s="15" t="n">
        <f aca="false">K23/D23</f>
        <v>69.0288294797688</v>
      </c>
      <c r="K23" s="16" t="n">
        <f aca="false">L23+M23+E23</f>
        <v>124196.67</v>
      </c>
      <c r="L23" s="16" t="n">
        <f aca="false">F23*1163</f>
        <v>103297.66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11" t="n">
        <v>18</v>
      </c>
      <c r="B24" s="12" t="s">
        <v>34</v>
      </c>
      <c r="C24" s="13" t="n">
        <v>453</v>
      </c>
      <c r="D24" s="13" t="n">
        <v>2416.8</v>
      </c>
      <c r="E24" s="14" t="n">
        <f aca="false">SUM([1]січень!E24+[1]лютий!E24+[1]березень!E24+[1]квітень!E24+[1]травень!E24+[1]червень!E24+[1]липень!E24+[1]серпень!E24+[1]вересень!E24)</f>
        <v>38815.22</v>
      </c>
      <c r="F24" s="14" t="n">
        <f aca="false">SUM([1]січень!F24+[1]лютий!F24+[1]березень!F24+[1]квітень!F24+[1]травень!F24+[1]червень!F24+[1]липень!F24+[1]серпень!F24+[1]вересень!F24)</f>
        <v>111.28</v>
      </c>
      <c r="G24" s="14" t="n">
        <f aca="false">SUM([1]січень!G24+[1]лютий!G24+[1]березень!G24+[1]квітень!G24+[1]травень!G24+[1]червень!G24+[1]липень!G24+[1]серпень!G24+[1]вересень!G24)</f>
        <v>0</v>
      </c>
      <c r="H24" s="14" t="n">
        <f aca="false">SUM([1]січень!H24+[1]лютий!H24+[1]березень!H24+[1]квітень!H24+[1]травень!H24+[1]червень!H24+[1]липень!H24+[1]серпень!H24+[1]вересень!H24)</f>
        <v>1534.57</v>
      </c>
      <c r="I24" s="14" t="n">
        <f aca="false">SUM([1]січень!I24+[1]лютий!I24+[1]березень!I24+[1]квітень!I24+[1]травень!I24+[1]червень!I24+[1]липень!I24+[1]серпень!I24+[1]вересень!I24)</f>
        <v>398.86</v>
      </c>
      <c r="J24" s="15" t="n">
        <f aca="false">K24/D24</f>
        <v>69.6101704733532</v>
      </c>
      <c r="K24" s="16" t="n">
        <f aca="false">L24+M24+E24</f>
        <v>168233.86</v>
      </c>
      <c r="L24" s="16" t="n">
        <f aca="false">F24*1163</f>
        <v>129418.64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11" t="n">
        <v>19</v>
      </c>
      <c r="B25" s="12" t="s">
        <v>35</v>
      </c>
      <c r="C25" s="13" t="n">
        <v>306</v>
      </c>
      <c r="D25" s="13" t="n">
        <v>2129.7</v>
      </c>
      <c r="E25" s="14" t="n">
        <f aca="false">SUM([1]січень!E25+[1]лютий!E25+[1]березень!E25+[1]квітень!E25+[1]травень!E25+[1]червень!E25+[1]липень!E25+[1]серпень!E25+[1]вересень!E25)</f>
        <v>21624.9</v>
      </c>
      <c r="F25" s="14" t="n">
        <f aca="false">SUM([1]січень!F25+[1]лютий!F25+[1]березень!F25+[1]квітень!F25+[1]травень!F25+[1]червень!F25+[1]липень!F25+[1]серпень!F25+[1]вересень!F25)</f>
        <v>103.52</v>
      </c>
      <c r="G25" s="14" t="n">
        <f aca="false">SUM([1]січень!G25+[1]лютий!G25+[1]березень!G25+[1]квітень!G25+[1]травень!G25+[1]червень!G25+[1]липень!G25+[1]серпень!G25+[1]вересень!G25)</f>
        <v>0</v>
      </c>
      <c r="H25" s="14" t="n">
        <f aca="false">SUM([1]січень!H25+[1]лютий!H25+[1]березень!H25+[1]квітень!H25+[1]травень!H25+[1]червень!H25+[1]липень!H25+[1]серпень!H25+[1]вересень!H25)</f>
        <v>784.93</v>
      </c>
      <c r="I25" s="14" t="n">
        <f aca="false">SUM([1]січень!I25+[1]лютий!I25+[1]березень!I25+[1]квітень!I25+[1]травень!I25+[1]червень!I25+[1]липень!I25+[1]серпень!I25+[1]вересень!I25)</f>
        <v>782.5</v>
      </c>
      <c r="J25" s="15" t="n">
        <f aca="false">K25/D25</f>
        <v>66.6848194581396</v>
      </c>
      <c r="K25" s="16" t="n">
        <f aca="false">L25+M25+E25</f>
        <v>142018.66</v>
      </c>
      <c r="L25" s="16" t="n">
        <f aca="false">F25*1163</f>
        <v>120393.76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11" t="n">
        <v>20</v>
      </c>
      <c r="B26" s="12" t="s">
        <v>36</v>
      </c>
      <c r="C26" s="13" t="n">
        <v>416</v>
      </c>
      <c r="D26" s="13" t="n">
        <v>2416.8</v>
      </c>
      <c r="E26" s="14" t="n">
        <f aca="false">SUM([1]січень!E26+[1]лютий!E26+[1]березень!E26+[1]квітень!E26+[1]травень!E26+[1]червень!E26+[1]липень!E26+[1]серпень!E26+[1]вересень!E26)</f>
        <v>38133.01</v>
      </c>
      <c r="F26" s="14" t="n">
        <f aca="false">SUM([1]січень!F26+[1]лютий!F26+[1]березень!F26+[1]квітень!F26+[1]травень!F26+[1]червень!F26+[1]липень!F26+[1]серпень!F26+[1]вересень!F26)</f>
        <v>119.45</v>
      </c>
      <c r="G26" s="14" t="n">
        <f aca="false">SUM([1]січень!G26+[1]лютий!G26+[1]березень!G26+[1]квітень!G26+[1]травень!G26+[1]червень!G26+[1]липень!G26+[1]серпень!G26+[1]вересень!G26)</f>
        <v>0</v>
      </c>
      <c r="H26" s="14" t="n">
        <f aca="false">SUM([1]січень!H26+[1]лютий!H26+[1]березень!H26+[1]квітень!H26+[1]травень!H26+[1]червень!H26+[1]липень!H26+[1]серпень!H26+[1]вересень!H26)</f>
        <v>1771.15</v>
      </c>
      <c r="I26" s="14" t="n">
        <f aca="false">SUM([1]січень!I26+[1]лютий!I26+[1]березень!I26+[1]квітень!I26+[1]травень!I26+[1]червень!I26+[1]липень!I26+[1]серпень!I26+[1]вересень!I26)</f>
        <v>520</v>
      </c>
      <c r="J26" s="15" t="n">
        <f aca="false">K26/D26</f>
        <v>73.2594174114532</v>
      </c>
      <c r="K26" s="16" t="n">
        <f aca="false">L26+M26+E26</f>
        <v>177053.36</v>
      </c>
      <c r="L26" s="16" t="n">
        <f aca="false">F26*1163</f>
        <v>138920.35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11" t="n">
        <v>21</v>
      </c>
      <c r="B27" s="12" t="s">
        <v>37</v>
      </c>
      <c r="C27" s="13" t="n">
        <v>386</v>
      </c>
      <c r="D27" s="13" t="n">
        <v>2129.7</v>
      </c>
      <c r="E27" s="14" t="n">
        <f aca="false">SUM([1]січень!E27+[1]лютий!E27+[1]березень!E27+[1]квітень!E27+[1]травень!E27+[1]червень!E27+[1]липень!E27+[1]серпень!E27+[1]вересень!E27)</f>
        <v>26835.27</v>
      </c>
      <c r="F27" s="14" t="n">
        <f aca="false">SUM([1]січень!F27+[1]лютий!F27+[1]березень!F27+[1]квітень!F27+[1]травень!F27+[1]червень!F27+[1]липень!F27+[1]серпень!F27+[1]вересень!F27)</f>
        <v>107.18</v>
      </c>
      <c r="G27" s="14" t="n">
        <f aca="false">SUM([1]січень!G27+[1]лютий!G27+[1]березень!G27+[1]квітень!G27+[1]травень!G27+[1]червень!G27+[1]липень!G27+[1]серпень!G27+[1]вересень!G27)</f>
        <v>0</v>
      </c>
      <c r="H27" s="14" t="n">
        <f aca="false">SUM([1]січень!H27+[1]лютий!H27+[1]березень!H27+[1]квітень!H27+[1]травень!H27+[1]червень!H27+[1]липень!H27+[1]серпень!H27+[1]вересень!H27)</f>
        <v>767.87</v>
      </c>
      <c r="I27" s="14" t="n">
        <f aca="false">SUM([1]січень!I27+[1]лютий!I27+[1]березень!I27+[1]квітень!I27+[1]травень!I27+[1]червень!I27+[1]липень!I27+[1]серпень!I27+[1]вересень!I27)</f>
        <v>494.96</v>
      </c>
      <c r="J27" s="15" t="n">
        <f aca="false">K27/D27</f>
        <v>71.1300230079354</v>
      </c>
      <c r="K27" s="16" t="n">
        <f aca="false">L27+M27+E27</f>
        <v>151485.61</v>
      </c>
      <c r="L27" s="16" t="n">
        <f aca="false">F27*1163</f>
        <v>124650.34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11" t="n">
        <v>22</v>
      </c>
      <c r="B28" s="12" t="s">
        <v>38</v>
      </c>
      <c r="C28" s="20" t="n">
        <v>222</v>
      </c>
      <c r="D28" s="13" t="n">
        <v>1803.7</v>
      </c>
      <c r="E28" s="14" t="n">
        <f aca="false">SUM([1]січень!E28+[1]лютий!E28+[1]березень!E28+[1]квітень!E28+[1]травень!E28+[1]червень!E28+[1]липень!E28+[1]серпень!E28+[1]вересень!E28)</f>
        <v>22791.45</v>
      </c>
      <c r="F28" s="14" t="n">
        <f aca="false">SUM([1]січень!F28+[1]лютий!F28+[1]березень!F28+[1]квітень!F28+[1]травень!F28+[1]червень!F28+[1]липень!F28+[1]серпень!F28+[1]вересень!F28)</f>
        <v>84.21</v>
      </c>
      <c r="G28" s="14" t="n">
        <f aca="false">SUM([1]січень!G28+[1]лютий!G28+[1]березень!G28+[1]квітень!G28+[1]травень!G28+[1]червень!G28+[1]липень!G28+[1]серпень!G28+[1]вересень!G28)</f>
        <v>0</v>
      </c>
      <c r="H28" s="14" t="n">
        <f aca="false">SUM([1]січень!H28+[1]лютий!H28+[1]березень!H28+[1]квітень!H28+[1]травень!H28+[1]червень!H28+[1]липень!H28+[1]серпень!H28+[1]вересень!H28)</f>
        <v>596.16</v>
      </c>
      <c r="I28" s="14" t="n">
        <f aca="false">SUM([1]січень!I28+[1]лютий!I28+[1]березень!I28+[1]квітень!I28+[1]травень!I28+[1]червень!I28+[1]липень!I28+[1]серпень!I28+[1]вересень!I28)</f>
        <v>288.81</v>
      </c>
      <c r="J28" s="15" t="n">
        <f aca="false">K28/D28</f>
        <v>66.9333481177579</v>
      </c>
      <c r="K28" s="16" t="n">
        <f aca="false">L28+M28+E28</f>
        <v>120727.68</v>
      </c>
      <c r="L28" s="16" t="n">
        <f aca="false">F28*1163</f>
        <v>97936.23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11" t="n">
        <v>23</v>
      </c>
      <c r="B29" s="12" t="s">
        <v>39</v>
      </c>
      <c r="C29" s="13" t="n">
        <v>48</v>
      </c>
      <c r="D29" s="13" t="n">
        <v>530</v>
      </c>
      <c r="E29" s="14" t="n">
        <f aca="false">SUM([1]січень!E29+[1]лютий!E29+[1]березень!E29+[1]квітень!E29+[1]травень!E29+[1]червень!E29+[1]липень!E29+[1]серпень!E29+[1]вересень!E29)</f>
        <v>6973.06</v>
      </c>
      <c r="F29" s="14" t="n">
        <f aca="false">SUM([1]січень!F29+[1]лютий!F29+[1]березень!F29+[1]квітень!F29+[1]травень!F29+[1]червень!F29+[1]липень!F29+[1]серпень!F29+[1]вересень!F29)</f>
        <v>24.53</v>
      </c>
      <c r="G29" s="14" t="n">
        <f aca="false">SUM([1]січень!G29+[1]лютий!G29+[1]березень!G29+[1]квітень!G29+[1]травень!G29+[1]червень!G29+[1]липень!G29+[1]серпень!G29+[1]вересень!G29)</f>
        <v>0</v>
      </c>
      <c r="H29" s="14" t="n">
        <f aca="false">SUM([1]січень!H29+[1]лютий!H29+[1]березень!H29+[1]квітень!H29+[1]травень!H29+[1]червень!H29+[1]липень!H29+[1]серпень!H29+[1]вересень!H29)</f>
        <v>150.36</v>
      </c>
      <c r="I29" s="14" t="n">
        <f aca="false">SUM([1]січень!I29+[1]лютий!I29+[1]березень!I29+[1]квітень!I29+[1]травень!I29+[1]червень!I29+[1]липень!I29+[1]серпень!I29+[1]вересень!I29)</f>
        <v>0</v>
      </c>
      <c r="J29" s="15" t="n">
        <f aca="false">K29/D29</f>
        <v>66.9838679245283</v>
      </c>
      <c r="K29" s="16" t="n">
        <f aca="false">L29+M29+E29</f>
        <v>35501.45</v>
      </c>
      <c r="L29" s="16" t="n">
        <f aca="false">F29*1163</f>
        <v>28528.39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11" t="n">
        <v>24</v>
      </c>
      <c r="B30" s="12" t="s">
        <v>40</v>
      </c>
      <c r="C30" s="13" t="n">
        <v>360</v>
      </c>
      <c r="D30" s="13" t="n">
        <v>2274.9</v>
      </c>
      <c r="E30" s="14" t="n">
        <f aca="false">SUM([1]січень!E30+[1]лютий!E30+[1]березень!E30+[1]квітень!E30+[1]травень!E30+[1]червень!E30+[1]липень!E30+[1]серпень!E30+[1]вересень!E30)</f>
        <v>36766.57</v>
      </c>
      <c r="F30" s="14" t="n">
        <f aca="false">SUM([1]січень!F30+[1]лютий!F30+[1]березень!F30+[1]квітень!F30+[1]травень!F30+[1]червень!F30+[1]липень!F30+[1]серпень!F30+[1]вересень!F30)</f>
        <v>126.59</v>
      </c>
      <c r="G30" s="14" t="n">
        <f aca="false">SUM([1]січень!G30+[1]лютий!G30+[1]березень!G30+[1]квітень!G30+[1]травень!G30+[1]червень!G30+[1]липень!G30+[1]серпень!G30+[1]вересень!G30)</f>
        <v>0</v>
      </c>
      <c r="H30" s="14" t="n">
        <f aca="false">SUM([1]січень!H30+[1]лютий!H30+[1]березень!H30+[1]квітень!H30+[1]травень!H30+[1]червень!H30+[1]липень!H30+[1]серпень!H30+[1]вересень!H30)</f>
        <v>1193.06</v>
      </c>
      <c r="I30" s="14" t="n">
        <f aca="false">SUM([1]січень!I30+[1]лютий!I30+[1]березень!I30+[1]квітень!I30+[1]травень!I30+[1]червень!I30+[1]липень!I30+[1]серпень!I30+[1]вересень!I30)</f>
        <v>0</v>
      </c>
      <c r="J30" s="15" t="n">
        <f aca="false">K30/D30</f>
        <v>80.8786056529957</v>
      </c>
      <c r="K30" s="16" t="n">
        <f aca="false">L30+M30+E30</f>
        <v>183990.74</v>
      </c>
      <c r="L30" s="16" t="n">
        <f aca="false">F30*1163</f>
        <v>147224.17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11" t="n">
        <v>25</v>
      </c>
      <c r="B31" s="12" t="s">
        <v>41</v>
      </c>
      <c r="C31" s="13" t="n">
        <v>337</v>
      </c>
      <c r="D31" s="13" t="n">
        <v>1988</v>
      </c>
      <c r="E31" s="14" t="n">
        <f aca="false">SUM([1]січень!E31+[1]лютий!E31+[1]березень!E31+[1]квітень!E31+[1]травень!E31+[1]червень!E31+[1]липень!E31+[1]серпень!E31+[1]вересень!E31)</f>
        <v>30012.09</v>
      </c>
      <c r="F31" s="14" t="n">
        <f aca="false">SUM([1]січень!F31+[1]лютий!F31+[1]березень!F31+[1]квітень!F31+[1]травень!F31+[1]червень!F31+[1]липень!F31+[1]серпень!F31+[1]вересень!F31)</f>
        <v>82.53</v>
      </c>
      <c r="G31" s="14" t="n">
        <f aca="false">SUM([1]січень!G31+[1]лютий!G31+[1]березень!G31+[1]квітень!G31+[1]травень!G31+[1]червень!G31+[1]липень!G31+[1]серпень!G31+[1]вересень!G31)</f>
        <v>0</v>
      </c>
      <c r="H31" s="14" t="n">
        <f aca="false">SUM([1]січень!H31+[1]лютий!H31+[1]березень!H31+[1]квітень!H31+[1]травень!H31+[1]червень!H31+[1]липень!H31+[1]серпень!H31+[1]вересень!H31)</f>
        <v>1659.87</v>
      </c>
      <c r="I31" s="14" t="n">
        <f aca="false">SUM([1]січень!I31+[1]лютий!I31+[1]березень!I31+[1]квітень!I31+[1]травень!I31+[1]червень!I31+[1]липень!I31+[1]серпень!I31+[1]вересень!I31)</f>
        <v>38.7</v>
      </c>
      <c r="J31" s="15" t="n">
        <f aca="false">K31/D31</f>
        <v>63.3775050301811</v>
      </c>
      <c r="K31" s="16" t="n">
        <f aca="false">L31+M31+E31</f>
        <v>125994.48</v>
      </c>
      <c r="L31" s="16" t="n">
        <f aca="false">F31*1163</f>
        <v>95982.39</v>
      </c>
      <c r="M31" s="16" t="n">
        <f aca="false">G31*9.5</f>
        <v>0</v>
      </c>
      <c r="N31" s="17"/>
      <c r="O31" s="18"/>
      <c r="P31" s="19"/>
    </row>
    <row r="32" customFormat="false" ht="13.8" hidden="false" customHeight="false" outlineLevel="0" collapsed="false">
      <c r="A32" s="11" t="n">
        <v>26</v>
      </c>
      <c r="B32" s="12" t="s">
        <v>42</v>
      </c>
      <c r="C32" s="13" t="n">
        <v>209</v>
      </c>
      <c r="D32" s="13" t="n">
        <v>1514.6</v>
      </c>
      <c r="E32" s="14" t="n">
        <f aca="false">SUM([1]січень!E32+[1]лютий!E32+[1]березень!E32+[1]квітень!E32+[1]травень!E32+[1]червень!E32+[1]липень!E32+[1]серпень!E32+[1]вересень!E32)</f>
        <v>34918.86</v>
      </c>
      <c r="F32" s="14" t="n">
        <f aca="false">SUM([1]січень!F32+[1]лютий!F32+[1]березень!F32+[1]квітень!F32+[1]травень!F32+[1]червень!F32+[1]липень!F32+[1]серпень!F32+[1]вересень!F32)</f>
        <v>59.55</v>
      </c>
      <c r="G32" s="14" t="n">
        <f aca="false">SUM([1]січень!G32+[1]лютий!G32+[1]березень!G32+[1]квітень!G32+[1]травень!G32+[1]червень!G32+[1]липень!G32+[1]серпень!G32+[1]вересень!G32)</f>
        <v>0</v>
      </c>
      <c r="H32" s="14" t="n">
        <f aca="false">SUM([1]січень!H32+[1]лютий!H32+[1]березень!H32+[1]квітень!H32+[1]травень!H32+[1]червень!H32+[1]липень!H32+[1]серпень!H32+[1]вересень!H32)</f>
        <v>1140.12</v>
      </c>
      <c r="I32" s="14" t="n">
        <f aca="false">SUM([1]січень!I32+[1]лютий!I32+[1]березень!I32+[1]квітень!I32+[1]травень!I32+[1]червень!I32+[1]липень!I32+[1]серпень!I32+[1]вересень!I32)</f>
        <v>0</v>
      </c>
      <c r="J32" s="15" t="n">
        <f aca="false">K32/D32</f>
        <v>68.7808728377129</v>
      </c>
      <c r="K32" s="16" t="n">
        <f aca="false">L32+M32+E32</f>
        <v>104175.51</v>
      </c>
      <c r="L32" s="16" t="n">
        <f aca="false">F32*1163</f>
        <v>69256.65</v>
      </c>
      <c r="M32" s="16" t="n">
        <f aca="false">G32*9.5</f>
        <v>0</v>
      </c>
      <c r="N32" s="17"/>
      <c r="O32" s="18"/>
      <c r="P32" s="19"/>
    </row>
    <row r="33" customFormat="false" ht="13.8" hidden="false" customHeight="false" outlineLevel="0" collapsed="false">
      <c r="A33" s="11" t="n">
        <v>27</v>
      </c>
      <c r="B33" s="12" t="s">
        <v>43</v>
      </c>
      <c r="C33" s="13" t="n">
        <v>315</v>
      </c>
      <c r="D33" s="13" t="n">
        <v>2129.7</v>
      </c>
      <c r="E33" s="14" t="n">
        <f aca="false">SUM([1]січень!E33+[1]лютий!E33+[1]березень!E33+[1]квітень!E33+[1]травень!E33+[1]червень!E33+[1]липень!E33+[1]серпень!E33+[1]вересень!E33)</f>
        <v>18546.59</v>
      </c>
      <c r="F33" s="14" t="n">
        <f aca="false">SUM([1]січень!F33+[1]лютий!F33+[1]березень!F33+[1]квітень!F33+[1]травень!F33+[1]червень!F33+[1]липень!F33+[1]серпень!F33+[1]вересень!F33)</f>
        <v>101.13</v>
      </c>
      <c r="G33" s="14" t="n">
        <f aca="false">SUM([1]січень!G33+[1]лютий!G33+[1]березень!G33+[1]квітень!G33+[1]травень!G33+[1]червень!G33+[1]липень!G33+[1]серпень!G33+[1]вересень!G33)</f>
        <v>0</v>
      </c>
      <c r="H33" s="14" t="n">
        <f aca="false">SUM([1]січень!H33+[1]лютий!H33+[1]березень!H33+[1]квітень!H33+[1]травень!H33+[1]червень!H33+[1]липень!H33+[1]серпень!H33+[1]вересень!H33)</f>
        <v>934.43</v>
      </c>
      <c r="I33" s="14" t="n">
        <f aca="false">SUM([1]січень!I33+[1]лютий!I33+[1]березень!I33+[1]квітень!I33+[1]травень!I33+[1]червень!I33+[1]липень!I33+[1]серпень!I33+[1]вересень!I33)</f>
        <v>69.84</v>
      </c>
      <c r="J33" s="15" t="n">
        <f aca="false">K33/D33</f>
        <v>63.9342536507489</v>
      </c>
      <c r="K33" s="16" t="n">
        <f aca="false">L33+M33+E33</f>
        <v>136160.78</v>
      </c>
      <c r="L33" s="16" t="n">
        <f aca="false">F33*1163</f>
        <v>117614.19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11" t="n">
        <v>28</v>
      </c>
      <c r="B34" s="12" t="s">
        <v>44</v>
      </c>
      <c r="C34" s="13" t="n">
        <v>307</v>
      </c>
      <c r="D34" s="13" t="n">
        <v>1798.9</v>
      </c>
      <c r="E34" s="14" t="n">
        <f aca="false">SUM([1]січень!E34+[1]лютий!E34+[1]березень!E34+[1]квітень!E34+[1]травень!E34+[1]червень!E34+[1]липень!E34+[1]серпень!E34+[1]вересень!E34)</f>
        <v>13202.74</v>
      </c>
      <c r="F34" s="14" t="n">
        <f aca="false">SUM([1]січень!F34+[1]лютий!F34+[1]березень!F34+[1]квітень!F34+[1]травень!F34+[1]червень!F34+[1]липень!F34+[1]серпень!F34+[1]вересень!F34)</f>
        <v>79.64</v>
      </c>
      <c r="G34" s="14" t="n">
        <f aca="false">SUM([1]січень!G34+[1]лютий!G34+[1]березень!G34+[1]квітень!G34+[1]травень!G34+[1]червень!G34+[1]липень!G34+[1]серпень!G34+[1]вересень!G34)</f>
        <v>0</v>
      </c>
      <c r="H34" s="14" t="n">
        <f aca="false">SUM([1]січень!H34+[1]лютий!H34+[1]березень!H34+[1]квітень!H34+[1]травень!H34+[1]червень!H34+[1]липень!H34+[1]серпень!H34+[1]вересень!H34)</f>
        <v>380.83</v>
      </c>
      <c r="I34" s="14" t="n">
        <f aca="false">SUM([1]січень!I34+[1]лютий!I34+[1]березень!I34+[1]квітень!I34+[1]травень!I34+[1]червень!I34+[1]липень!I34+[1]серпень!I34+[1]вересень!I34)</f>
        <v>0</v>
      </c>
      <c r="J34" s="15" t="n">
        <f aca="false">K34/D34</f>
        <v>58.8270943354272</v>
      </c>
      <c r="K34" s="16" t="n">
        <f aca="false">L34+M34+E34</f>
        <v>105824.06</v>
      </c>
      <c r="L34" s="16" t="n">
        <f aca="false">F34*1163</f>
        <v>92621.32</v>
      </c>
      <c r="M34" s="16" t="n">
        <f aca="false">G34*9.5</f>
        <v>0</v>
      </c>
      <c r="N34" s="17"/>
      <c r="O34" s="18"/>
      <c r="P34" s="19"/>
    </row>
    <row r="35" customFormat="false" ht="13.8" hidden="false" customHeight="false" outlineLevel="0" collapsed="false">
      <c r="A35" s="11" t="n">
        <v>29</v>
      </c>
      <c r="B35" s="12" t="s">
        <v>45</v>
      </c>
      <c r="C35" s="13" t="n">
        <v>330</v>
      </c>
      <c r="D35" s="13" t="n">
        <v>2389.8</v>
      </c>
      <c r="E35" s="14" t="n">
        <f aca="false">SUM([1]січень!E35+[1]лютий!E35+[1]березень!E35+[1]квітень!E35+[1]травень!E35+[1]червень!E35+[1]липень!E35+[1]серпень!E35+[1]вересень!E35)</f>
        <v>35075.12</v>
      </c>
      <c r="F35" s="14" t="n">
        <f aca="false">SUM([1]січень!F35+[1]лютий!F35+[1]березень!F35+[1]квітень!F35+[1]травень!F35+[1]червень!F35+[1]липень!F35+[1]серпень!F35+[1]вересень!F35)</f>
        <v>98.15</v>
      </c>
      <c r="G35" s="14" t="n">
        <f aca="false">SUM([1]січень!G35+[1]лютий!G35+[1]березень!G35+[1]квітень!G35+[1]травень!G35+[1]червень!G35+[1]липень!G35+[1]серпень!G35+[1]вересень!G35)</f>
        <v>0</v>
      </c>
      <c r="H35" s="14" t="n">
        <f aca="false">SUM([1]січень!H35+[1]лютий!H35+[1]березень!H35+[1]квітень!H35+[1]травень!H35+[1]червень!H35+[1]липень!H35+[1]серпень!H35+[1]вересень!H35)</f>
        <v>911.47</v>
      </c>
      <c r="I35" s="14" t="n">
        <f aca="false">SUM([1]січень!I35+[1]лютий!I35+[1]березень!I35+[1]квітень!I35+[1]травень!I35+[1]червень!I35+[1]липень!I35+[1]серпень!I35+[1]вересень!I35)</f>
        <v>233.34</v>
      </c>
      <c r="J35" s="15" t="n">
        <f aca="false">K35/D35</f>
        <v>62.4418654280693</v>
      </c>
      <c r="K35" s="16" t="n">
        <f aca="false">L35+M35+E35</f>
        <v>149223.57</v>
      </c>
      <c r="L35" s="16" t="n">
        <f aca="false">F35*1163</f>
        <v>114148.45</v>
      </c>
      <c r="M35" s="16" t="n">
        <f aca="false">G35*9.5</f>
        <v>0</v>
      </c>
      <c r="N35" s="17"/>
      <c r="O35" s="18"/>
      <c r="P35" s="19"/>
    </row>
    <row r="36" customFormat="false" ht="13.8" hidden="false" customHeight="false" outlineLevel="0" collapsed="false">
      <c r="A36" s="11" t="n">
        <v>30</v>
      </c>
      <c r="B36" s="12" t="s">
        <v>46</v>
      </c>
      <c r="C36" s="13" t="n">
        <v>324</v>
      </c>
      <c r="D36" s="13" t="n">
        <v>2274.9</v>
      </c>
      <c r="E36" s="14" t="n">
        <f aca="false">SUM([1]січень!E36+[1]лютий!E36+[1]березень!E36+[1]квітень!E36+[1]травень!E36+[1]червень!E36+[1]липень!E36+[1]серпень!E36+[1]вересень!E36)</f>
        <v>21385.93</v>
      </c>
      <c r="F36" s="14" t="n">
        <f aca="false">SUM([1]січень!F36+[1]лютий!F36+[1]березень!F36+[1]квітень!F36+[1]травень!F36+[1]червень!F36+[1]липень!F36+[1]серпень!F36+[1]вересень!F36)</f>
        <v>117.24</v>
      </c>
      <c r="G36" s="14" t="n">
        <f aca="false">SUM([1]січень!G36+[1]лютий!G36+[1]березень!G36+[1]квітень!G36+[1]травень!G36+[1]червень!G36+[1]липень!G36+[1]серпень!G36+[1]вересень!G36)</f>
        <v>0</v>
      </c>
      <c r="H36" s="14" t="n">
        <f aca="false">SUM([1]січень!H36+[1]лютий!H36+[1]березень!H36+[1]квітень!H36+[1]травень!H36+[1]червень!H36+[1]липень!H36+[1]серпень!H36+[1]вересень!H36)</f>
        <v>863.55</v>
      </c>
      <c r="I36" s="14" t="n">
        <f aca="false">SUM([1]січень!I36+[1]лютий!I36+[1]березень!I36+[1]квітень!I36+[1]травень!I36+[1]червень!I36+[1]липень!I36+[1]серпень!I36+[1]вересень!I36)</f>
        <v>180.21</v>
      </c>
      <c r="J36" s="15" t="n">
        <f aca="false">K36/D36</f>
        <v>69.3375752780342</v>
      </c>
      <c r="K36" s="16" t="n">
        <f aca="false">L36+M36+E36</f>
        <v>157736.05</v>
      </c>
      <c r="L36" s="16" t="n">
        <f aca="false">F36*1163</f>
        <v>136350.12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11" t="n">
        <v>31</v>
      </c>
      <c r="B37" s="12" t="s">
        <v>47</v>
      </c>
      <c r="C37" s="13" t="n">
        <v>124</v>
      </c>
      <c r="D37" s="13" t="n">
        <v>1098.2</v>
      </c>
      <c r="E37" s="14" t="n">
        <f aca="false">SUM([1]січень!E37+[1]лютий!E37+[1]березень!E37+[1]квітень!E37+[1]травень!E37+[1]червень!E37+[1]липень!E37+[1]серпень!E37+[1]вересень!E37)</f>
        <v>9518.23</v>
      </c>
      <c r="F37" s="14" t="n">
        <f aca="false">SUM([1]січень!F37+[1]лютий!F37+[1]березень!F37+[1]квітень!F37+[1]травень!F37+[1]червень!F37+[1]липень!F37+[1]серпень!F37+[1]вересень!F37)</f>
        <v>46.86</v>
      </c>
      <c r="G37" s="14" t="n">
        <f aca="false">SUM([1]січень!G37+[1]лютий!G37+[1]березень!G37+[1]квітень!G37+[1]травень!G37+[1]червень!G37+[1]липень!G37+[1]серпень!G37+[1]вересень!G37)</f>
        <v>0</v>
      </c>
      <c r="H37" s="14" t="n">
        <f aca="false">SUM([1]січень!H37+[1]лютий!H37+[1]березень!H37+[1]квітень!H37+[1]травень!H37+[1]червень!H37+[1]липень!H37+[1]серпень!H37+[1]вересень!H37)</f>
        <v>307.36</v>
      </c>
      <c r="I37" s="14" t="n">
        <f aca="false">SUM([1]січень!I37+[1]лютий!I37+[1]березень!I37+[1]квітень!I37+[1]травень!I37+[1]червень!I37+[1]липень!I37+[1]серпень!I37+[1]вересень!I37)</f>
        <v>107.6</v>
      </c>
      <c r="J37" s="15" t="n">
        <f aca="false">K37/D37</f>
        <v>58.2921234747769</v>
      </c>
      <c r="K37" s="16" t="n">
        <f aca="false">L37+M37+E37</f>
        <v>64016.41</v>
      </c>
      <c r="L37" s="16" t="n">
        <f aca="false">F37*1163</f>
        <v>54498.18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11" t="n">
        <v>32</v>
      </c>
      <c r="B38" s="12" t="s">
        <v>48</v>
      </c>
      <c r="C38" s="13" t="n">
        <v>364</v>
      </c>
      <c r="D38" s="13" t="n">
        <v>2103.2</v>
      </c>
      <c r="E38" s="14" t="n">
        <f aca="false">SUM([1]січень!E38+[1]лютий!E38+[1]березень!E38+[1]квітень!E38+[1]травень!E38+[1]червень!E38+[1]липень!E38+[1]серпень!E38+[1]вересень!E38)</f>
        <v>21049.29</v>
      </c>
      <c r="F38" s="14" t="n">
        <f aca="false">SUM([1]січень!F38+[1]лютий!F38+[1]березень!F38+[1]квітень!F38+[1]травень!F38+[1]червень!F38+[1]липень!F38+[1]серпень!F38+[1]вересень!F38)</f>
        <v>99.95</v>
      </c>
      <c r="G38" s="14" t="n">
        <f aca="false">SUM([1]січень!G38+[1]лютий!G38+[1]березень!G38+[1]квітень!G38+[1]травень!G38+[1]червень!G38+[1]липень!G38+[1]серпень!G38+[1]вересень!G38)</f>
        <v>0</v>
      </c>
      <c r="H38" s="14" t="n">
        <f aca="false">SUM([1]січень!H38+[1]лютий!H38+[1]березень!H38+[1]квітень!H38+[1]травень!H38+[1]червень!H38+[1]липень!H38+[1]серпень!H38+[1]вересень!H38)</f>
        <v>928.23</v>
      </c>
      <c r="I38" s="14" t="n">
        <f aca="false">SUM([1]січень!I38+[1]лютий!I38+[1]березень!I38+[1]квітень!I38+[1]травень!I38+[1]червень!I38+[1]липень!I38+[1]серпень!I38+[1]вересень!I38)</f>
        <v>395.47</v>
      </c>
      <c r="J38" s="15" t="n">
        <f aca="false">K38/D38</f>
        <v>65.2772632179536</v>
      </c>
      <c r="K38" s="16" t="n">
        <f aca="false">L38+M38+E38</f>
        <v>137291.14</v>
      </c>
      <c r="L38" s="16" t="n">
        <f aca="false">F38*1163</f>
        <v>116241.85</v>
      </c>
      <c r="M38" s="16" t="n">
        <f aca="false">G38*9.5</f>
        <v>0</v>
      </c>
      <c r="N38" s="17"/>
      <c r="O38" s="18"/>
      <c r="P38" s="19"/>
      <c r="S38" s="21"/>
    </row>
    <row r="39" customFormat="false" ht="13.8" hidden="false" customHeight="false" outlineLevel="0" collapsed="false">
      <c r="A39" s="11" t="n">
        <v>33</v>
      </c>
      <c r="B39" s="12" t="s">
        <v>49</v>
      </c>
      <c r="C39" s="13" t="n">
        <v>378</v>
      </c>
      <c r="D39" s="13" t="n">
        <v>2104</v>
      </c>
      <c r="E39" s="14" t="n">
        <f aca="false">SUM([1]січень!E39+[1]лютий!E39+[1]березень!E39+[1]квітень!E39+[1]травень!E39+[1]червень!E39+[1]липень!E39+[1]серпень!E39+[1]вересень!E39)</f>
        <v>25105.22</v>
      </c>
      <c r="F39" s="14" t="n">
        <f aca="false">SUM([1]січень!F39+[1]лютий!F39+[1]березень!F39+[1]квітень!F39+[1]травень!F39+[1]червень!F39+[1]липень!F39+[1]серпень!F39+[1]вересень!F39)</f>
        <v>79.37</v>
      </c>
      <c r="G39" s="14" t="n">
        <f aca="false">SUM([1]січень!G39+[1]лютий!G39+[1]березень!G39+[1]квітень!G39+[1]травень!G39+[1]червень!G39+[1]липень!G39+[1]серпень!G39+[1]вересень!G39)</f>
        <v>0</v>
      </c>
      <c r="H39" s="14" t="n">
        <f aca="false">SUM([1]січень!H39+[1]лютий!H39+[1]березень!H39+[1]квітень!H39+[1]травень!H39+[1]червень!H39+[1]липень!H39+[1]серпень!H39+[1]вересень!H39)</f>
        <v>455.34</v>
      </c>
      <c r="I39" s="14" t="n">
        <f aca="false">SUM([1]січень!I39+[1]лютий!I39+[1]березень!I39+[1]квітень!I39+[1]травень!I39+[1]червень!I39+[1]липень!I39+[1]серпень!I39+[1]вересень!I39)</f>
        <v>477.19</v>
      </c>
      <c r="J39" s="15" t="n">
        <f aca="false">K39/D39</f>
        <v>55.8044344106464</v>
      </c>
      <c r="K39" s="16" t="n">
        <f aca="false">L39+M39+E39</f>
        <v>117412.53</v>
      </c>
      <c r="L39" s="16" t="n">
        <f aca="false">F39*1163</f>
        <v>92307.31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11" t="n">
        <v>34</v>
      </c>
      <c r="B40" s="12" t="s">
        <v>50</v>
      </c>
      <c r="C40" s="13" t="n">
        <v>54</v>
      </c>
      <c r="D40" s="13" t="n">
        <v>1066.2</v>
      </c>
      <c r="E40" s="14" t="n">
        <f aca="false">SUM([1]січень!E40+[1]лютий!E40+[1]березень!E40+[1]квітень!E40+[1]травень!E40+[1]червень!E40+[1]липень!E40+[1]серпень!E40+[1]вересень!E40)</f>
        <v>30618.34</v>
      </c>
      <c r="F40" s="14" t="n">
        <f aca="false">SUM([1]січень!F40+[1]лютий!F40+[1]березень!F40+[1]квітень!F40+[1]травень!F40+[1]червень!F40+[1]липень!F40+[1]серпень!F40+[1]вересень!F40)</f>
        <v>31.48</v>
      </c>
      <c r="G40" s="14" t="n">
        <f aca="false">SUM([1]січень!G40+[1]лютий!G40+[1]березень!G40+[1]квітень!G40+[1]травень!G40+[1]червень!G40+[1]липень!G40+[1]серпень!G40+[1]вересень!G40)</f>
        <v>0</v>
      </c>
      <c r="H40" s="14" t="n">
        <f aca="false">SUM([1]січень!H40+[1]лютий!H40+[1]березень!H40+[1]квітень!H40+[1]травень!H40+[1]червень!H40+[1]липень!H40+[1]серпень!H40+[1]вересень!H40)</f>
        <v>0</v>
      </c>
      <c r="I40" s="14" t="n">
        <f aca="false">SUM([1]січень!I40+[1]лютий!I40+[1]березень!I40+[1]квітень!I40+[1]травень!I40+[1]червень!I40+[1]липень!I40+[1]серпень!I40+[1]вересень!I40)</f>
        <v>0</v>
      </c>
      <c r="J40" s="15" t="n">
        <f aca="false">K40/D40</f>
        <v>63.0553179516038</v>
      </c>
      <c r="K40" s="16" t="n">
        <f aca="false">L40+M40+E40</f>
        <v>67229.58</v>
      </c>
      <c r="L40" s="16" t="n">
        <f aca="false">F40*1163</f>
        <v>36611.24</v>
      </c>
      <c r="M40" s="16" t="n">
        <f aca="false">G40*9.5</f>
        <v>0</v>
      </c>
      <c r="N40" s="17"/>
      <c r="O40" s="18"/>
      <c r="P40" s="19"/>
      <c r="S40" s="21"/>
    </row>
    <row r="41" customFormat="false" ht="13.8" hidden="false" customHeight="false" outlineLevel="0" collapsed="false">
      <c r="A41" s="11" t="n">
        <v>35</v>
      </c>
      <c r="B41" s="12" t="s">
        <v>51</v>
      </c>
      <c r="C41" s="13" t="n">
        <v>43</v>
      </c>
      <c r="D41" s="13" t="n">
        <v>550</v>
      </c>
      <c r="E41" s="14" t="n">
        <f aca="false">SUM([1]січень!E41+[1]лютий!E41+[1]березень!E41+[1]квітень!E41+[1]травень!E41+[1]червень!E41+[1]липень!E41+[1]серпень!E41+[1]вересень!E41)</f>
        <v>10980.19</v>
      </c>
      <c r="F41" s="14" t="n">
        <f aca="false">SUM([1]січень!F41+[1]лютий!F41+[1]березень!F41+[1]квітень!F41+[1]травень!F41+[1]червень!F41+[1]липень!F41+[1]серпень!F41+[1]вересень!F41)</f>
        <v>0</v>
      </c>
      <c r="G41" s="14" t="n">
        <f aca="false">SUM([1]січень!G41+[1]лютий!G41+[1]березень!G41+[1]квітень!G41+[1]травень!G41+[1]червень!G41+[1]липень!G41+[1]серпень!G41+[1]вересень!G41)</f>
        <v>2815.99</v>
      </c>
      <c r="H41" s="14" t="n">
        <f aca="false">SUM([1]січень!H41+[1]лютий!H41+[1]березень!H41+[1]квітень!H41+[1]травень!H41+[1]червень!H41+[1]липень!H41+[1]серпень!H41+[1]вересень!H41)</f>
        <v>284.39</v>
      </c>
      <c r="I41" s="14" t="n">
        <f aca="false">SUM([1]січень!I41+[1]лютий!I41+[1]березень!I41+[1]квітень!I41+[1]травень!I41+[1]червень!I41+[1]липень!I41+[1]серпень!I41+[1]вересень!I41)</f>
        <v>0</v>
      </c>
      <c r="J41" s="15" t="n">
        <f aca="false">K41/D41</f>
        <v>68.6038090909091</v>
      </c>
      <c r="K41" s="16" t="n">
        <f aca="false">L41+M41+E41</f>
        <v>37732.095</v>
      </c>
      <c r="L41" s="16" t="n">
        <f aca="false">F41*1163</f>
        <v>0</v>
      </c>
      <c r="M41" s="16" t="n">
        <f aca="false">G41*9.5</f>
        <v>26751.905</v>
      </c>
      <c r="N41" s="17"/>
      <c r="O41" s="18"/>
      <c r="P41" s="19"/>
    </row>
    <row r="42" customFormat="false" ht="13.8" hidden="false" customHeight="false" outlineLevel="0" collapsed="false">
      <c r="A42" s="11" t="n">
        <v>36</v>
      </c>
      <c r="B42" s="12" t="s">
        <v>52</v>
      </c>
      <c r="C42" s="13" t="n">
        <v>382</v>
      </c>
      <c r="D42" s="13" t="n">
        <v>2436.4</v>
      </c>
      <c r="E42" s="14" t="n">
        <f aca="false">SUM([1]січень!E42+[1]лютий!E42+[1]березень!E42+[1]квітень!E42+[1]травень!E42+[1]червень!E42+[1]липень!E42+[1]серпень!E42+[1]вересень!E42)</f>
        <v>26212.67</v>
      </c>
      <c r="F42" s="14" t="n">
        <f aca="false">SUM([1]січень!F42+[1]лютий!F42+[1]березень!F42+[1]квітень!F42+[1]травень!F42+[1]червень!F42+[1]липень!F42+[1]серпень!F42+[1]вересень!F42)</f>
        <v>89.12</v>
      </c>
      <c r="G42" s="14" t="n">
        <f aca="false">SUM([1]січень!G42+[1]лютий!G42+[1]березень!G42+[1]квітень!G42+[1]травень!G42+[1]червень!G42+[1]липень!G42+[1]серпень!G42+[1]вересень!G42)</f>
        <v>0</v>
      </c>
      <c r="H42" s="14" t="n">
        <f aca="false">SUM([1]січень!H42+[1]лютий!H42+[1]березень!H42+[1]квітень!H42+[1]травень!H42+[1]червень!H42+[1]липень!H42+[1]серпень!H42+[1]вересень!H42)</f>
        <v>1178.97</v>
      </c>
      <c r="I42" s="14" t="n">
        <f aca="false">SUM([1]січень!I42+[1]лютий!I42+[1]березень!I42+[1]квітень!I42+[1]травень!I42+[1]червень!I42+[1]липень!I42+[1]серпень!I42+[1]вересень!I42)</f>
        <v>516.18</v>
      </c>
      <c r="J42" s="15" t="n">
        <f aca="false">K42/D42</f>
        <v>53.2996347069447</v>
      </c>
      <c r="K42" s="16" t="n">
        <f aca="false">L42+M42+E42</f>
        <v>129859.23</v>
      </c>
      <c r="L42" s="16" t="n">
        <f aca="false">F42*1163</f>
        <v>103646.56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11" t="n">
        <v>37</v>
      </c>
      <c r="B43" s="12" t="s">
        <v>53</v>
      </c>
      <c r="C43" s="13" t="n">
        <v>551</v>
      </c>
      <c r="D43" s="13" t="n">
        <v>2462.1</v>
      </c>
      <c r="E43" s="14" t="n">
        <f aca="false">SUM([1]січень!E43+[1]лютий!E43+[1]березень!E43+[1]квітень!E43+[1]травень!E43+[1]червень!E43+[1]липень!E43+[1]серпень!E43+[1]вересень!E43)</f>
        <v>32633.83</v>
      </c>
      <c r="F43" s="14" t="n">
        <f aca="false">SUM([1]січень!F43+[1]лютий!F43+[1]березень!F43+[1]квітень!F43+[1]травень!F43+[1]червень!F43+[1]липень!F43+[1]серпень!F43+[1]вересень!F43)</f>
        <v>85.38</v>
      </c>
      <c r="G43" s="14" t="n">
        <f aca="false">SUM([1]січень!G43+[1]лютий!G43+[1]березень!G43+[1]квітень!G43+[1]травень!G43+[1]червень!G43+[1]липень!G43+[1]серпень!G43+[1]вересень!G43)</f>
        <v>0</v>
      </c>
      <c r="H43" s="14" t="n">
        <f aca="false">SUM([1]січень!H43+[1]лютий!H43+[1]березень!H43+[1]квітень!H43+[1]травень!H43+[1]червень!H43+[1]липень!H43+[1]серпень!H43+[1]вересень!H43)</f>
        <v>1148.68</v>
      </c>
      <c r="I43" s="14" t="n">
        <f aca="false">SUM([1]січень!I43+[1]лютий!I43+[1]березень!I43+[1]квітень!I43+[1]травень!I43+[1]червень!I43+[1]липень!I43+[1]серпень!I43+[1]вересень!I43)</f>
        <v>662.55</v>
      </c>
      <c r="J43" s="15" t="n">
        <f aca="false">K43/D43</f>
        <v>53.584651313919</v>
      </c>
      <c r="K43" s="16" t="n">
        <f aca="false">L43+M43+E43</f>
        <v>131930.77</v>
      </c>
      <c r="L43" s="16" t="n">
        <f aca="false">F43*1163</f>
        <v>99296.94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11" t="n">
        <v>38</v>
      </c>
      <c r="B44" s="12" t="s">
        <v>54</v>
      </c>
      <c r="C44" s="13" t="n">
        <v>213</v>
      </c>
      <c r="D44" s="13" t="n">
        <v>2044.3</v>
      </c>
      <c r="E44" s="14" t="n">
        <f aca="false">SUM([1]січень!E44+[1]лютий!E44+[1]березень!E44+[1]квітень!E44+[1]травень!E44+[1]червень!E44+[1]липень!E44+[1]серпень!E44+[1]вересень!E44)</f>
        <v>40715.62</v>
      </c>
      <c r="F44" s="14" t="n">
        <f aca="false">SUM([1]січень!F44+[1]лютий!F44+[1]березень!F44+[1]квітень!F44+[1]травень!F44+[1]червень!F44+[1]липень!F44+[1]серпень!F44+[1]вересень!F44)</f>
        <v>77.18</v>
      </c>
      <c r="G44" s="14" t="n">
        <f aca="false">SUM([1]січень!G44+[1]лютий!G44+[1]березень!G44+[1]квітень!G44+[1]травень!G44+[1]червень!G44+[1]липень!G44+[1]серпень!G44+[1]вересень!G44)</f>
        <v>0</v>
      </c>
      <c r="H44" s="14" t="n">
        <f aca="false">SUM([1]січень!H44+[1]лютий!H44+[1]березень!H44+[1]квітень!H44+[1]травень!H44+[1]червень!H44+[1]липень!H44+[1]серпень!H44+[1]вересень!H44)</f>
        <v>1162.43</v>
      </c>
      <c r="I44" s="14" t="n">
        <f aca="false">SUM([1]січень!I44+[1]лютий!I44+[1]березень!I44+[1]квітень!I44+[1]травень!I44+[1]червень!I44+[1]липень!I44+[1]серпень!I44+[1]вересень!I44)</f>
        <v>63.41</v>
      </c>
      <c r="J44" s="15" t="n">
        <f aca="false">K44/D44</f>
        <v>63.8242723670694</v>
      </c>
      <c r="K44" s="16" t="n">
        <f aca="false">L44+M44+E44</f>
        <v>130475.96</v>
      </c>
      <c r="L44" s="16" t="n">
        <f aca="false">F44*1163</f>
        <v>89760.34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11" t="n">
        <v>39</v>
      </c>
      <c r="B45" s="12" t="s">
        <v>55</v>
      </c>
      <c r="C45" s="13" t="n">
        <v>359</v>
      </c>
      <c r="D45" s="13" t="n">
        <v>2319.2</v>
      </c>
      <c r="E45" s="14" t="n">
        <f aca="false">SUM([1]січень!E45+[1]лютий!E45+[1]березень!E45+[1]квітень!E45+[1]травень!E45+[1]червень!E45+[1]липень!E45+[1]серпень!E45+[1]вересень!E45)</f>
        <v>26313.4</v>
      </c>
      <c r="F45" s="14" t="n">
        <f aca="false">SUM([1]січень!F45+[1]лютий!F45+[1]березень!F45+[1]квітень!F45+[1]травень!F45+[1]червень!F45+[1]липень!F45+[1]серпень!F45+[1]вересень!F45)</f>
        <v>78.45</v>
      </c>
      <c r="G45" s="14" t="n">
        <f aca="false">SUM([1]січень!G45+[1]лютий!G45+[1]березень!G45+[1]квітень!G45+[1]травень!G45+[1]червень!G45+[1]липень!G45+[1]серпень!G45+[1]вересень!G45)</f>
        <v>0</v>
      </c>
      <c r="H45" s="14" t="n">
        <f aca="false">SUM([1]січень!H45+[1]лютий!H45+[1]березень!H45+[1]квітень!H45+[1]травень!H45+[1]червень!H45+[1]липень!H45+[1]серпень!H45+[1]вересень!H45)</f>
        <v>1395.52</v>
      </c>
      <c r="I45" s="14" t="n">
        <f aca="false">SUM([1]січень!I45+[1]лютий!I45+[1]березень!I45+[1]квітень!I45+[1]травень!I45+[1]червень!I45+[1]липень!I45+[1]серпень!I45+[1]вересень!I45)</f>
        <v>1047.17</v>
      </c>
      <c r="J45" s="15" t="n">
        <f aca="false">K45/D45</f>
        <v>50.6859046222835</v>
      </c>
      <c r="K45" s="16" t="n">
        <f aca="false">L45+M45+E45</f>
        <v>117550.75</v>
      </c>
      <c r="L45" s="16" t="n">
        <f aca="false">F45*1163</f>
        <v>91237.35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11" t="n">
        <v>40</v>
      </c>
      <c r="B46" s="12" t="s">
        <v>56</v>
      </c>
      <c r="C46" s="13" t="n">
        <v>185</v>
      </c>
      <c r="D46" s="13" t="n">
        <v>1099.3</v>
      </c>
      <c r="E46" s="14" t="n">
        <f aca="false">SUM([1]січень!E46+[1]лютий!E46+[1]березень!E46+[1]квітень!E46+[1]травень!E46+[1]червень!E46+[1]липень!E46+[1]серпень!E46+[1]вересень!E46)</f>
        <v>12734.98</v>
      </c>
      <c r="F46" s="14" t="n">
        <f aca="false">SUM([1]січень!F46+[1]лютий!F46+[1]березень!F46+[1]квітень!F46+[1]травень!F46+[1]червень!F46+[1]липень!F46+[1]серпень!F46+[1]вересень!F46)</f>
        <v>35.44</v>
      </c>
      <c r="G46" s="14" t="n">
        <f aca="false">SUM([1]січень!G46+[1]лютий!G46+[1]березень!G46+[1]квітень!G46+[1]травень!G46+[1]червень!G46+[1]липень!G46+[1]серпень!G46+[1]вересень!G46)</f>
        <v>0</v>
      </c>
      <c r="H46" s="14" t="n">
        <f aca="false">SUM([1]січень!H46+[1]лютий!H46+[1]березень!H46+[1]квітень!H46+[1]травень!H46+[1]червень!H46+[1]липень!H46+[1]серпень!H46+[1]вересень!H46)</f>
        <v>390.34</v>
      </c>
      <c r="I46" s="14" t="n">
        <f aca="false">SUM([1]січень!I46+[1]лютий!I46+[1]березень!I46+[1]квітень!I46+[1]травень!I46+[1]червень!I46+[1]липень!I46+[1]серпень!I46+[1]вересень!I46)</f>
        <v>0</v>
      </c>
      <c r="J46" s="15" t="n">
        <f aca="false">K46/D46</f>
        <v>49.0782316019285</v>
      </c>
      <c r="K46" s="16" t="n">
        <f aca="false">L46+M46+E46</f>
        <v>53951.7</v>
      </c>
      <c r="L46" s="16" t="n">
        <f aca="false">F46*1163</f>
        <v>41216.72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11" t="n">
        <v>41</v>
      </c>
      <c r="B47" s="12" t="s">
        <v>57</v>
      </c>
      <c r="C47" s="13" t="n">
        <v>307</v>
      </c>
      <c r="D47" s="13" t="n">
        <v>2129.7</v>
      </c>
      <c r="E47" s="14" t="n">
        <f aca="false">SUM([1]січень!E47+[1]лютий!E47+[1]березень!E47+[1]квітень!E47+[1]травень!E47+[1]червень!E47+[1]липень!E47+[1]серпень!E47+[1]вересень!E47)</f>
        <v>22302.92</v>
      </c>
      <c r="F47" s="14" t="n">
        <f aca="false">SUM([1]січень!F47+[1]лютий!F47+[1]березень!F47+[1]квітень!F47+[1]травень!F47+[1]червень!F47+[1]липень!F47+[1]серпень!F47+[1]вересень!F47)</f>
        <v>70.07</v>
      </c>
      <c r="G47" s="14" t="n">
        <f aca="false">SUM([1]січень!G47+[1]лютий!G47+[1]березень!G47+[1]квітень!G47+[1]травень!G47+[1]червень!G47+[1]липень!G47+[1]серпень!G47+[1]вересень!G47)</f>
        <v>0</v>
      </c>
      <c r="H47" s="14" t="n">
        <f aca="false">SUM([1]січень!H47+[1]лютий!H47+[1]березень!H47+[1]квітень!H47+[1]травень!H47+[1]червень!H47+[1]липень!H47+[1]серпень!H47+[1]вересень!H47)</f>
        <v>1018.43</v>
      </c>
      <c r="I47" s="14" t="n">
        <f aca="false">SUM([1]січень!I47+[1]лютий!I47+[1]березень!I47+[1]квітень!I47+[1]травень!I47+[1]червень!I47+[1]липень!I47+[1]серпень!I47+[1]вересень!I47)</f>
        <v>327.16</v>
      </c>
      <c r="J47" s="15" t="n">
        <f aca="false">K47/D47</f>
        <v>48.7365967037611</v>
      </c>
      <c r="K47" s="16" t="n">
        <f aca="false">L47+M47+E47</f>
        <v>103794.33</v>
      </c>
      <c r="L47" s="16" t="n">
        <f aca="false">F47*1163</f>
        <v>81491.41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11" t="n">
        <v>42</v>
      </c>
      <c r="B48" s="12" t="s">
        <v>58</v>
      </c>
      <c r="C48" s="13" t="n">
        <v>228</v>
      </c>
      <c r="D48" s="13" t="n">
        <v>1413.6</v>
      </c>
      <c r="E48" s="14" t="n">
        <f aca="false">SUM([1]січень!E48+[1]лютий!E48+[1]березень!E48+[1]квітень!E48+[1]травень!E48+[1]червень!E48+[1]липень!E48+[1]серпень!E48+[1]вересень!E48)</f>
        <v>20710.23</v>
      </c>
      <c r="F48" s="14" t="n">
        <f aca="false">SUM([1]січень!F48+[1]лютий!F48+[1]березень!F48+[1]квітень!F48+[1]травень!F48+[1]червень!F48+[1]липень!F48+[1]серпень!F48+[1]вересень!F48)</f>
        <v>41.98</v>
      </c>
      <c r="G48" s="14" t="n">
        <f aca="false">SUM([1]січень!G48+[1]лютий!G48+[1]березень!G48+[1]квітень!G48+[1]травень!G48+[1]червень!G48+[1]липень!G48+[1]серпень!G48+[1]вересень!G48)</f>
        <v>0</v>
      </c>
      <c r="H48" s="14" t="n">
        <f aca="false">SUM([1]січень!H48+[1]лютий!H48+[1]березень!H48+[1]квітень!H48+[1]травень!H48+[1]червень!H48+[1]липень!H48+[1]серпень!H48+[1]вересень!H48)</f>
        <v>549.46</v>
      </c>
      <c r="I48" s="14" t="n">
        <f aca="false">SUM([1]січень!I48+[1]лютий!I48+[1]березень!I48+[1]квітень!I48+[1]травень!I48+[1]червень!I48+[1]липень!I48+[1]серпень!I48+[1]вересень!I48)</f>
        <v>0</v>
      </c>
      <c r="J48" s="15" t="n">
        <f aca="false">K48/D48</f>
        <v>49.1885752688172</v>
      </c>
      <c r="K48" s="16" t="n">
        <f aca="false">L48+M48+E48</f>
        <v>69532.97</v>
      </c>
      <c r="L48" s="16" t="n">
        <f aca="false">F48*1163</f>
        <v>48822.74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11" t="n">
        <v>43</v>
      </c>
      <c r="B49" s="12" t="s">
        <v>59</v>
      </c>
      <c r="C49" s="13" t="n">
        <v>207</v>
      </c>
      <c r="D49" s="13" t="n">
        <v>896.8</v>
      </c>
      <c r="E49" s="14" t="n">
        <f aca="false">SUM([1]січень!E49+[1]лютий!E49+[1]березень!E49+[1]квітень!E49+[1]травень!E49+[1]червень!E49+[1]липень!E49+[1]серпень!E49+[1]вересень!E49)</f>
        <v>45306.75</v>
      </c>
      <c r="F49" s="14" t="n">
        <f aca="false">SUM([1]січень!F49+[1]лютий!F49+[1]березень!F49+[1]квітень!F49+[1]травень!F49+[1]червень!F49+[1]липень!F49+[1]серпень!F49+[1]вересень!F49)</f>
        <v>0</v>
      </c>
      <c r="G49" s="14" t="n">
        <f aca="false">SUM([1]січень!G49+[1]лютий!G49+[1]березень!G49+[1]квітень!G49+[1]травень!G49+[1]червень!G49+[1]липень!G49+[1]серпень!G49+[1]вересень!G49)</f>
        <v>0</v>
      </c>
      <c r="H49" s="14" t="n">
        <f aca="false">SUM([1]січень!H49+[1]лютий!H49+[1]березень!H49+[1]квітень!H49+[1]травень!H49+[1]червень!H49+[1]липень!H49+[1]серпень!H49+[1]вересень!H49)</f>
        <v>785.26</v>
      </c>
      <c r="I49" s="14" t="n">
        <f aca="false">SUM([1]січень!I49+[1]лютий!I49+[1]березень!I49+[1]квітень!I49+[1]травень!I49+[1]червень!I49+[1]липень!I49+[1]серпень!I49+[1]вересень!I49)</f>
        <v>9.84</v>
      </c>
      <c r="J49" s="15" t="n">
        <f aca="false">K49/D49</f>
        <v>50.5204616413916</v>
      </c>
      <c r="K49" s="16" t="n">
        <f aca="false">L49+M49+E49</f>
        <v>45306.75</v>
      </c>
      <c r="L49" s="16" t="n">
        <f aca="false">F49*1163</f>
        <v>0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11" t="n">
        <v>44</v>
      </c>
      <c r="B50" s="12" t="s">
        <v>60</v>
      </c>
      <c r="C50" s="13" t="n">
        <v>450</v>
      </c>
      <c r="D50" s="13" t="n">
        <v>2462.18</v>
      </c>
      <c r="E50" s="14" t="n">
        <f aca="false">SUM([1]січень!E50+[1]лютий!E50+[1]березень!E50+[1]квітень!E50+[1]травень!E50+[1]червень!E50+[1]липень!E50+[1]серпень!E50+[1]вересень!E50)</f>
        <v>37955.07</v>
      </c>
      <c r="F50" s="14" t="n">
        <f aca="false">SUM([1]січень!F50+[1]лютий!F50+[1]березень!F50+[1]квітень!F50+[1]травень!F50+[1]червень!F50+[1]липень!F50+[1]серпень!F50+[1]вересень!F50)</f>
        <v>76.13</v>
      </c>
      <c r="G50" s="14" t="n">
        <f aca="false">SUM([1]січень!G50+[1]лютий!G50+[1]березень!G50+[1]квітень!G50+[1]травень!G50+[1]червень!G50+[1]липень!G50+[1]серпень!G50+[1]вересень!G50)</f>
        <v>0</v>
      </c>
      <c r="H50" s="14" t="n">
        <f aca="false">SUM([1]січень!H50+[1]лютий!H50+[1]березень!H50+[1]квітень!H50+[1]травень!H50+[1]червень!H50+[1]липень!H50+[1]серпень!H50+[1]вересень!H50)</f>
        <v>937.58</v>
      </c>
      <c r="I50" s="14" t="n">
        <f aca="false">SUM([1]січень!I50+[1]лютий!I50+[1]березень!I50+[1]квітень!I50+[1]травень!I50+[1]червень!I50+[1]липень!I50+[1]серпень!I50+[1]вересень!I50)</f>
        <v>404.82</v>
      </c>
      <c r="J50" s="15" t="n">
        <f aca="false">K50/D50</f>
        <v>51.3749035407647</v>
      </c>
      <c r="K50" s="16" t="n">
        <f aca="false">L50+M50+E50</f>
        <v>126494.26</v>
      </c>
      <c r="L50" s="16" t="n">
        <f aca="false">F50*1163</f>
        <v>88539.19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11" t="n">
        <v>45</v>
      </c>
      <c r="B51" s="12" t="s">
        <v>61</v>
      </c>
      <c r="C51" s="13" t="n">
        <v>220</v>
      </c>
      <c r="D51" s="13" t="n">
        <v>1330</v>
      </c>
      <c r="E51" s="14" t="n">
        <f aca="false">SUM([1]січень!E51+[1]лютий!E51+[1]березень!E51+[1]квітень!E51+[1]травень!E51+[1]червень!E51+[1]липень!E51+[1]серпень!E51+[1]вересень!E51)</f>
        <v>23983.97</v>
      </c>
      <c r="F51" s="14" t="n">
        <f aca="false">SUM([1]січень!F51+[1]лютий!F51+[1]березень!F51+[1]квітень!F51+[1]травень!F51+[1]червень!F51+[1]липень!F51+[1]серпень!F51+[1]вересень!F51)</f>
        <v>35.12</v>
      </c>
      <c r="G51" s="14" t="n">
        <f aca="false">SUM([1]січень!G51+[1]лютий!G51+[1]березень!G51+[1]квітень!G51+[1]травень!G51+[1]червень!G51+[1]липень!G51+[1]серпень!G51+[1]вересень!G51)</f>
        <v>0</v>
      </c>
      <c r="H51" s="14" t="n">
        <f aca="false">SUM([1]січень!H51+[1]лютий!H51+[1]березень!H51+[1]квітень!H51+[1]травень!H51+[1]червень!H51+[1]липень!H51+[1]серпень!H51+[1]вересень!H51)</f>
        <v>853.22</v>
      </c>
      <c r="I51" s="14" t="n">
        <f aca="false">SUM([1]січень!I51+[1]лютий!I51+[1]березень!I51+[1]квітень!I51+[1]травень!I51+[1]червень!I51+[1]липень!I51+[1]серпень!I51+[1]вересень!I51)</f>
        <v>0</v>
      </c>
      <c r="J51" s="15" t="n">
        <f aca="false">K51/D51</f>
        <v>48.7432556390978</v>
      </c>
      <c r="K51" s="16" t="n">
        <f aca="false">L51+M51+E51</f>
        <v>64828.53</v>
      </c>
      <c r="L51" s="16" t="n">
        <f aca="false">F51*1163</f>
        <v>40844.56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11" t="n">
        <v>46</v>
      </c>
      <c r="B52" s="12" t="s">
        <v>62</v>
      </c>
      <c r="C52" s="13" t="n">
        <v>350</v>
      </c>
      <c r="D52" s="13" t="n">
        <v>2831.4</v>
      </c>
      <c r="E52" s="14" t="n">
        <f aca="false">SUM([1]січень!E52+[1]лютий!E52+[1]березень!E52+[1]квітень!E52+[1]травень!E52+[1]червень!E52+[1]липень!E52+[1]серпень!E52+[1]вересень!E52)</f>
        <v>49332.41</v>
      </c>
      <c r="F52" s="14" t="n">
        <f aca="false">SUM([1]січень!F52+[1]лютий!F52+[1]березень!F52+[1]квітень!F52+[1]травень!F52+[1]червень!F52+[1]липень!F52+[1]серпень!F52+[1]вересень!F52)</f>
        <v>75.13</v>
      </c>
      <c r="G52" s="14" t="n">
        <f aca="false">SUM([1]січень!G52+[1]лютий!G52+[1]березень!G52+[1]квітень!G52+[1]травень!G52+[1]червень!G52+[1]липень!G52+[1]серпень!G52+[1]вересень!G52)</f>
        <v>0</v>
      </c>
      <c r="H52" s="14" t="n">
        <f aca="false">SUM([1]січень!H52+[1]лютий!H52+[1]березень!H52+[1]квітень!H52+[1]травень!H52+[1]червень!H52+[1]липень!H52+[1]серпень!H52+[1]вересень!H52)</f>
        <v>953.12</v>
      </c>
      <c r="I52" s="14" t="n">
        <f aca="false">SUM([1]січень!I52+[1]лютий!I52+[1]березень!I52+[1]квітень!I52+[1]травень!I52+[1]червень!I52+[1]липень!I52+[1]серпень!I52+[1]вересень!I52)</f>
        <v>441.83</v>
      </c>
      <c r="J52" s="15" t="n">
        <f aca="false">K52/D52</f>
        <v>48.2830401921311</v>
      </c>
      <c r="K52" s="16" t="n">
        <f aca="false">L52+M52+E52</f>
        <v>136708.6</v>
      </c>
      <c r="L52" s="16" t="n">
        <f aca="false">F52*1163</f>
        <v>87376.19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11" t="n">
        <v>47</v>
      </c>
      <c r="B53" s="12" t="s">
        <v>63</v>
      </c>
      <c r="C53" s="13" t="n">
        <v>320</v>
      </c>
      <c r="D53" s="13" t="n">
        <v>1642.5</v>
      </c>
      <c r="E53" s="14" t="n">
        <f aca="false">SUM([1]січень!E53+[1]лютий!E53+[1]березень!E53+[1]квітень!E53+[1]травень!E53+[1]червень!E53+[1]липень!E53+[1]серпень!E53+[1]вересень!E53)</f>
        <v>25229.93</v>
      </c>
      <c r="F53" s="14" t="n">
        <f aca="false">SUM([1]січень!F53+[1]лютий!F53+[1]березень!F53+[1]квітень!F53+[1]травень!F53+[1]червень!F53+[1]липень!F53+[1]серпень!F53+[1]вересень!F53)</f>
        <v>52.75</v>
      </c>
      <c r="G53" s="14" t="n">
        <f aca="false">SUM([1]січень!G53+[1]лютий!G53+[1]березень!G53+[1]квітень!G53+[1]травень!G53+[1]червень!G53+[1]липень!G53+[1]серпень!G53+[1]вересень!G53)</f>
        <v>0</v>
      </c>
      <c r="H53" s="14" t="n">
        <f aca="false">SUM([1]січень!H53+[1]лютий!H53+[1]березень!H53+[1]квітень!H53+[1]травень!H53+[1]червень!H53+[1]липень!H53+[1]серпень!H53+[1]вересень!H53)</f>
        <v>971.24</v>
      </c>
      <c r="I53" s="14" t="n">
        <f aca="false">SUM([1]січень!I53+[1]лютий!I53+[1]березень!I53+[1]квітень!I53+[1]травень!I53+[1]червень!I53+[1]липень!I53+[1]серпень!I53+[1]вересень!I53)</f>
        <v>0</v>
      </c>
      <c r="J53" s="15" t="n">
        <f aca="false">K53/D53</f>
        <v>52.7112207001522</v>
      </c>
      <c r="K53" s="16" t="n">
        <f aca="false">L53+M53+E53</f>
        <v>86578.18</v>
      </c>
      <c r="L53" s="16" t="n">
        <f aca="false">F53*1163</f>
        <v>61348.25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11" t="n">
        <v>48</v>
      </c>
      <c r="B54" s="12" t="s">
        <v>64</v>
      </c>
      <c r="C54" s="13" t="n">
        <v>464</v>
      </c>
      <c r="D54" s="13" t="n">
        <v>2437.4</v>
      </c>
      <c r="E54" s="14" t="n">
        <f aca="false">SUM([1]січень!E54+[1]лютий!E54+[1]березень!E54+[1]квітень!E54+[1]травень!E54+[1]червень!E54+[1]липень!E54+[1]серпень!E54+[1]вересень!E54)</f>
        <v>31418.39</v>
      </c>
      <c r="F54" s="14" t="n">
        <f aca="false">SUM([1]січень!F54+[1]лютий!F54+[1]березень!F54+[1]квітень!F54+[1]травень!F54+[1]червень!F54+[1]липень!F54+[1]серпень!F54+[1]вересень!F54)</f>
        <v>71.32</v>
      </c>
      <c r="G54" s="14" t="n">
        <f aca="false">SUM([1]січень!G54+[1]лютий!G54+[1]березень!G54+[1]квітень!G54+[1]травень!G54+[1]червень!G54+[1]липень!G54+[1]серпень!G54+[1]вересень!G54)</f>
        <v>0</v>
      </c>
      <c r="H54" s="14" t="n">
        <f aca="false">SUM([1]січень!H54+[1]лютий!H54+[1]березень!H54+[1]квітень!H54+[1]травень!H54+[1]червень!H54+[1]липень!H54+[1]серпень!H54+[1]вересень!H54)</f>
        <v>1595.3</v>
      </c>
      <c r="I54" s="14" t="n">
        <f aca="false">SUM([1]січень!I54+[1]лютий!I54+[1]березень!I54+[1]квітень!I54+[1]травень!I54+[1]червень!I54+[1]липень!I54+[1]серпень!I54+[1]вересень!I54)</f>
        <v>751.77</v>
      </c>
      <c r="J54" s="15" t="n">
        <f aca="false">K54/D54</f>
        <v>46.9203044227455</v>
      </c>
      <c r="K54" s="16" t="n">
        <f aca="false">L54+M54+E54</f>
        <v>114363.55</v>
      </c>
      <c r="L54" s="16" t="n">
        <f aca="false">F54*1163</f>
        <v>82945.16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11" t="n">
        <v>49</v>
      </c>
      <c r="B55" s="12" t="s">
        <v>65</v>
      </c>
      <c r="C55" s="13" t="n">
        <v>117</v>
      </c>
      <c r="D55" s="13" t="n">
        <v>966</v>
      </c>
      <c r="E55" s="14" t="n">
        <f aca="false">SUM([1]січень!E55+[1]лютий!E55+[1]березень!E55+[1]квітень!E55+[1]травень!E55+[1]червень!E55+[1]липень!E55+[1]серпень!E55+[1]вересень!E55)</f>
        <v>13184.02</v>
      </c>
      <c r="F55" s="14" t="n">
        <f aca="false">SUM([1]січень!F55+[1]лютий!F55+[1]березень!F55+[1]квітень!F55+[1]травень!F55+[1]червень!F55+[1]липень!F55+[1]серпень!F55+[1]вересень!F55)</f>
        <v>0</v>
      </c>
      <c r="G55" s="14" t="n">
        <f aca="false">SUM([1]січень!G55+[1]лютий!G55+[1]березень!G55+[1]квітень!G55+[1]травень!G55+[1]червень!G55+[1]липень!G55+[1]серпень!G55+[1]вересень!G55)</f>
        <v>0</v>
      </c>
      <c r="H55" s="14" t="n">
        <f aca="false">SUM([1]січень!H55+[1]лютий!H55+[1]березень!H55+[1]квітень!H55+[1]травень!H55+[1]червень!H55+[1]липень!H55+[1]серпень!H55+[1]вересень!H55)</f>
        <v>0</v>
      </c>
      <c r="I55" s="14" t="n">
        <f aca="false">SUM([1]січень!I55+[1]лютий!I55+[1]березень!I55+[1]квітень!I55+[1]травень!I55+[1]червень!I55+[1]липень!I55+[1]серпень!I55+[1]вересень!I55)</f>
        <v>0</v>
      </c>
      <c r="J55" s="15" t="n">
        <f aca="false">K55/D55</f>
        <v>13.6480538302277</v>
      </c>
      <c r="K55" s="16" t="n">
        <f aca="false">L55+M55+E55</f>
        <v>13184.02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2"/>
      <c r="B56" s="23" t="s">
        <v>66</v>
      </c>
      <c r="C56" s="24" t="n">
        <f aca="false">SUM(C7:C55)</f>
        <v>13220</v>
      </c>
      <c r="D56" s="24" t="n">
        <f aca="false">SUM(D7:D55)</f>
        <v>82573.62</v>
      </c>
      <c r="E56" s="24" t="n">
        <f aca="false">SUM(E7:E55)</f>
        <v>1212535.58</v>
      </c>
      <c r="F56" s="24" t="n">
        <f aca="false">SUM(F7:F55)</f>
        <v>3537.89</v>
      </c>
      <c r="G56" s="24" t="n">
        <f aca="false">SUM(G7:G55)</f>
        <v>21869.93</v>
      </c>
      <c r="H56" s="24" t="n">
        <f aca="false">SUM(H7:H55)</f>
        <v>39326.19</v>
      </c>
      <c r="I56" s="25" t="n">
        <f aca="false">SUM(I7:I55)</f>
        <v>10601.72</v>
      </c>
      <c r="J56" s="26"/>
      <c r="K56" s="27"/>
      <c r="L56" s="27"/>
      <c r="M56" s="27"/>
      <c r="N56" s="17"/>
      <c r="O56" s="18"/>
      <c r="P56" s="19"/>
    </row>
    <row r="57" customFormat="false" ht="13.8" hidden="false" customHeight="false" outlineLevel="0" collapsed="false">
      <c r="A57" s="28"/>
      <c r="B57" s="23" t="s">
        <v>67</v>
      </c>
      <c r="C57" s="24"/>
      <c r="D57" s="24"/>
      <c r="E57" s="24"/>
      <c r="F57" s="24"/>
      <c r="G57" s="24"/>
      <c r="H57" s="24"/>
      <c r="I57" s="25"/>
      <c r="J57" s="15" t="n">
        <f aca="false">SUM(J7:J55)/49</f>
        <v>70.5289665802983</v>
      </c>
      <c r="K57" s="27"/>
      <c r="L57" s="27"/>
      <c r="M57" s="27"/>
      <c r="N57" s="17"/>
      <c r="O57" s="18"/>
      <c r="P57" s="19"/>
    </row>
    <row r="58" customFormat="false" ht="14.15" hidden="false" customHeight="true" outlineLevel="0" collapsed="false">
      <c r="I58" s="29"/>
      <c r="N58" s="17"/>
      <c r="O58" s="18"/>
      <c r="P58" s="19"/>
    </row>
    <row r="59" customFormat="false" ht="12.65" hidden="false" customHeight="true" outlineLevel="0" collapsed="false">
      <c r="I59" s="29"/>
      <c r="N59" s="17"/>
      <c r="O59" s="18"/>
      <c r="P59" s="19"/>
    </row>
    <row r="60" customFormat="false" ht="29.25" hidden="false" customHeight="true" outlineLevel="0" collapsed="false">
      <c r="A60" s="5" t="s">
        <v>1</v>
      </c>
      <c r="B60" s="6" t="s">
        <v>2</v>
      </c>
      <c r="C60" s="6" t="s">
        <v>3</v>
      </c>
      <c r="D60" s="6" t="s">
        <v>4</v>
      </c>
      <c r="E60" s="6" t="s">
        <v>5</v>
      </c>
      <c r="F60" s="6"/>
      <c r="G60" s="6"/>
      <c r="H60" s="6"/>
      <c r="I60" s="6"/>
      <c r="J60" s="6" t="s">
        <v>6</v>
      </c>
      <c r="K60" s="6" t="s">
        <v>7</v>
      </c>
      <c r="L60" s="6"/>
      <c r="M60" s="6"/>
      <c r="N60" s="17"/>
      <c r="O60" s="18"/>
      <c r="P60" s="19"/>
    </row>
    <row r="61" customFormat="false" ht="35.1" hidden="false" customHeight="false" outlineLevel="0" collapsed="false">
      <c r="A61" s="5"/>
      <c r="B61" s="6"/>
      <c r="C61" s="6"/>
      <c r="D61" s="6"/>
      <c r="E61" s="6" t="s">
        <v>8</v>
      </c>
      <c r="F61" s="6" t="s">
        <v>9</v>
      </c>
      <c r="G61" s="6" t="s">
        <v>10</v>
      </c>
      <c r="H61" s="6" t="s">
        <v>11</v>
      </c>
      <c r="I61" s="30" t="s">
        <v>12</v>
      </c>
      <c r="J61" s="6"/>
      <c r="K61" s="6" t="s">
        <v>13</v>
      </c>
      <c r="L61" s="6" t="s">
        <v>14</v>
      </c>
      <c r="M61" s="6" t="s">
        <v>15</v>
      </c>
      <c r="N61" s="17"/>
      <c r="O61" s="18"/>
      <c r="P61" s="19"/>
    </row>
    <row r="62" customFormat="false" ht="20.25" hidden="false" customHeight="true" outlineLevel="0" collapsed="false">
      <c r="A62" s="9" t="s">
        <v>68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7"/>
      <c r="O62" s="18"/>
      <c r="P62" s="19"/>
    </row>
    <row r="63" customFormat="false" ht="17.15" hidden="false" customHeight="true" outlineLevel="0" collapsed="false">
      <c r="A63" s="11" t="n">
        <v>1</v>
      </c>
      <c r="B63" s="31" t="s">
        <v>69</v>
      </c>
      <c r="C63" s="32" t="n">
        <v>334</v>
      </c>
      <c r="D63" s="32" t="n">
        <v>495</v>
      </c>
      <c r="E63" s="14" t="n">
        <f aca="false">SUM([1]січень!E63+[1]лютий!E63+[1]березень!E63+[1]квітень!E63+[1]травень!E63+[1]червень!E63+[1]липень!E63+[1]серпень!E63+[1]вересень!E63)</f>
        <v>38403.12</v>
      </c>
      <c r="F63" s="14" t="n">
        <f aca="false">SUM([1]січень!F63+[1]лютий!F63+[1]березень!F63+[1]квітень!F63+[1]травень!F63+[1]червень!F63+[1]липень!F63+[1]серпень!F63+[1]вересень!F63)</f>
        <v>0</v>
      </c>
      <c r="G63" s="14" t="n">
        <f aca="false">SUM([1]січень!G63+[1]лютий!G63+[1]березень!G63+[1]квітень!G63+[1]травень!G63+[1]червень!G63+[1]липень!G63+[1]серпень!G63+[1]вересень!G63)</f>
        <v>15298.15</v>
      </c>
      <c r="H63" s="14" t="n">
        <f aca="false">SUM([1]січень!H63+[1]лютий!H63+[1]березень!H63+[1]квітень!H63+[1]травень!H63+[1]червень!H63+[1]липень!H63+[1]серпень!H63+[1]вересень!H63)</f>
        <v>1341.63</v>
      </c>
      <c r="I63" s="14" t="n">
        <f aca="false">SUM([1]січень!I63+[1]лютий!I63+[1]березень!I63+[1]квітень!I63+[1]травень!I63+[1]червень!I63+[1]липень!I63+[1]серпень!I63+[1]вересень!I63)</f>
        <v>0</v>
      </c>
      <c r="J63" s="15" t="n">
        <f aca="false">K63/D63</f>
        <v>371.182919191919</v>
      </c>
      <c r="K63" s="16" t="n">
        <f aca="false">L63+M63+E63</f>
        <v>183735.545</v>
      </c>
      <c r="L63" s="16" t="n">
        <f aca="false">F63*1163</f>
        <v>0</v>
      </c>
      <c r="M63" s="16" t="n">
        <f aca="false">G63*9.5</f>
        <v>145332.425</v>
      </c>
      <c r="N63" s="17"/>
      <c r="O63" s="18"/>
      <c r="P63" s="19"/>
    </row>
    <row r="64" customFormat="false" ht="24.35" hidden="false" customHeight="false" outlineLevel="0" collapsed="false">
      <c r="A64" s="11" t="n">
        <v>2</v>
      </c>
      <c r="B64" s="31" t="s">
        <v>70</v>
      </c>
      <c r="C64" s="32" t="n">
        <v>110</v>
      </c>
      <c r="D64" s="32" t="n">
        <v>526.3</v>
      </c>
      <c r="E64" s="14" t="n">
        <f aca="false">SUM([1]січень!E64+[1]лютий!E64+[1]березень!E64+[1]квітень!E64+[1]травень!E64+[1]червень!E64+[1]липень!E64+[1]серпень!E64+[1]вересень!E64)</f>
        <v>16444</v>
      </c>
      <c r="F64" s="14" t="n">
        <f aca="false">SUM([1]січень!F64+[1]лютий!F64+[1]березень!F64+[1]квітень!F64+[1]травень!F64+[1]червень!F64+[1]липень!F64+[1]серпень!F64+[1]вересень!F64)</f>
        <v>34.51</v>
      </c>
      <c r="G64" s="14" t="n">
        <f aca="false">SUM([1]січень!G64+[1]лютий!G64+[1]березень!G64+[1]квітень!G64+[1]травень!G64+[1]червень!G64+[1]липень!G64+[1]серпень!G64+[1]вересень!G64)</f>
        <v>0</v>
      </c>
      <c r="H64" s="14" t="n">
        <f aca="false">SUM([1]січень!H64+[1]лютий!H64+[1]березень!H64+[1]квітень!H64+[1]травень!H64+[1]червень!H64+[1]липень!H64+[1]серпень!H64+[1]вересень!H64)</f>
        <v>223.55</v>
      </c>
      <c r="I64" s="14" t="n">
        <f aca="false">SUM([1]січень!I64+[1]лютий!I64+[1]березень!I64+[1]квітень!I64+[1]травень!I64+[1]червень!I64+[1]липень!I64+[1]серпень!I64+[1]вересень!I64)</f>
        <v>0</v>
      </c>
      <c r="J64" s="15" t="n">
        <f aca="false">K64/D64</f>
        <v>107.503572107163</v>
      </c>
      <c r="K64" s="16" t="n">
        <f aca="false">L64+M64+E64</f>
        <v>56579.13</v>
      </c>
      <c r="L64" s="16" t="n">
        <f aca="false">F64*1163</f>
        <v>40135.13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11" t="n">
        <v>3</v>
      </c>
      <c r="B65" s="31" t="s">
        <v>71</v>
      </c>
      <c r="C65" s="32" t="n">
        <v>601</v>
      </c>
      <c r="D65" s="32" t="n">
        <v>1812.7</v>
      </c>
      <c r="E65" s="14" t="n">
        <f aca="false">SUM([1]січень!E65+[1]лютий!E65+[1]березень!E65+[1]квітень!E65+[1]травень!E65+[1]червень!E65+[1]липень!E65+[1]серпень!E65+[1]вересень!E65)</f>
        <v>2704.31</v>
      </c>
      <c r="F65" s="14" t="n">
        <f aca="false">SUM([1]січень!F65+[1]лютий!F65+[1]березень!F65+[1]квітень!F65+[1]травень!F65+[1]червень!F65+[1]липень!F65+[1]серпень!F65+[1]вересень!F65)</f>
        <v>132.11</v>
      </c>
      <c r="G65" s="14" t="n">
        <f aca="false">SUM([1]січень!G65+[1]лютий!G65+[1]березень!G65+[1]квітень!G65+[1]травень!G65+[1]червень!G65+[1]липень!G65+[1]серпень!G65+[1]вересень!G65)</f>
        <v>0</v>
      </c>
      <c r="H65" s="14" t="n">
        <f aca="false">SUM([1]січень!H65+[1]лютий!H65+[1]березень!H65+[1]квітень!H65+[1]травень!H65+[1]червень!H65+[1]липень!H65+[1]серпень!H65+[1]вересень!H65)</f>
        <v>40.12</v>
      </c>
      <c r="I65" s="14" t="n">
        <f aca="false">SUM([1]січень!I65+[1]лютий!I65+[1]березень!I65+[1]квітень!I65+[1]травень!I65+[1]червень!I65+[1]липень!I65+[1]серпень!I65+[1]вересень!I65)</f>
        <v>0</v>
      </c>
      <c r="J65" s="15" t="n">
        <f aca="false">K65/D65</f>
        <v>86.2515805152535</v>
      </c>
      <c r="K65" s="16" t="n">
        <f aca="false">L65+M65+E65</f>
        <v>156348.24</v>
      </c>
      <c r="L65" s="16" t="n">
        <f aca="false">F65*1163</f>
        <v>153643.93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11" t="n">
        <v>4</v>
      </c>
      <c r="B66" s="31" t="s">
        <v>72</v>
      </c>
      <c r="C66" s="32" t="n">
        <v>999</v>
      </c>
      <c r="D66" s="32" t="n">
        <v>4097.4</v>
      </c>
      <c r="E66" s="14" t="n">
        <f aca="false">SUM([1]січень!E66+[1]лютий!E66+[1]березень!E66+[1]квітень!E66+[1]травень!E66+[1]червень!E66+[1]липень!E66+[1]серпень!E66+[1]вересень!E66)</f>
        <v>12986.5</v>
      </c>
      <c r="F66" s="14" t="n">
        <f aca="false">SUM([1]січень!F66+[1]лютий!F66+[1]березень!F66+[1]квітень!F66+[1]травень!F66+[1]червень!F66+[1]липень!F66+[1]серпень!F66+[1]вересень!F66)</f>
        <v>277.63</v>
      </c>
      <c r="G66" s="14" t="n">
        <f aca="false">SUM([1]січень!G66+[1]лютий!G66+[1]березень!G66+[1]квітень!G66+[1]травень!G66+[1]червень!G66+[1]липень!G66+[1]серпень!G66+[1]вересень!G66)</f>
        <v>0</v>
      </c>
      <c r="H66" s="14" t="n">
        <f aca="false">SUM([1]січень!H66+[1]лютий!H66+[1]березень!H66+[1]квітень!H66+[1]травень!H66+[1]червень!H66+[1]липень!H66+[1]серпень!H66+[1]вересень!H66)</f>
        <v>683.82</v>
      </c>
      <c r="I66" s="14" t="n">
        <f aca="false">SUM([1]січень!I66+[1]лютий!I66+[1]березень!I66+[1]квітень!I66+[1]травень!I66+[1]червень!I66+[1]липень!I66+[1]серпень!I66+[1]вересень!I66)</f>
        <v>0</v>
      </c>
      <c r="J66" s="15" t="n">
        <f aca="false">K66/D66</f>
        <v>81.9715404890907</v>
      </c>
      <c r="K66" s="16" t="n">
        <f aca="false">L66+M66+E66</f>
        <v>335870.19</v>
      </c>
      <c r="L66" s="16" t="n">
        <f aca="false">F66*1163</f>
        <v>322883.69</v>
      </c>
      <c r="M66" s="16" t="n">
        <f aca="false">G66*9.5</f>
        <v>0</v>
      </c>
      <c r="N66" s="17"/>
      <c r="O66" s="18"/>
      <c r="P66" s="19"/>
    </row>
    <row r="67" customFormat="false" ht="16.4" hidden="false" customHeight="true" outlineLevel="0" collapsed="false">
      <c r="A67" s="11" t="n">
        <v>5</v>
      </c>
      <c r="B67" s="31" t="s">
        <v>73</v>
      </c>
      <c r="C67" s="32" t="n">
        <v>687</v>
      </c>
      <c r="D67" s="13" t="n">
        <v>2717.99</v>
      </c>
      <c r="E67" s="14" t="n">
        <f aca="false">SUM([1]січень!E67+[1]лютий!E67+[1]березень!E67+[1]квітень!E67+[1]травень!E67+[1]червень!E67+[1]липень!E67+[1]серпень!E67+[1]вересень!E67)</f>
        <v>5236.97</v>
      </c>
      <c r="F67" s="14" t="n">
        <f aca="false">SUM([1]січень!F67+[1]лютий!F67+[1]березень!F67+[1]квітень!F67+[1]травень!F67+[1]червень!F67+[1]липень!F67+[1]серпень!F67+[1]вересень!F67)</f>
        <v>161.8</v>
      </c>
      <c r="G67" s="14" t="n">
        <f aca="false">SUM([1]січень!G67+[1]лютий!G67+[1]березень!G67+[1]квітень!G67+[1]травень!G67+[1]червень!G67+[1]липень!G67+[1]серпень!G67+[1]вересень!G67)</f>
        <v>0</v>
      </c>
      <c r="H67" s="14" t="n">
        <f aca="false">SUM([1]січень!H67+[1]лютий!H67+[1]березень!H67+[1]квітень!H67+[1]травень!H67+[1]червень!H67+[1]липень!H67+[1]серпень!H67+[1]вересень!H67)</f>
        <v>258.13</v>
      </c>
      <c r="I67" s="14" t="n">
        <f aca="false">SUM([1]січень!I67+[1]лютий!I67+[1]березень!I67+[1]квітень!I67+[1]травень!I67+[1]червень!I67+[1]липень!I67+[1]серпень!I67+[1]вересень!I67)</f>
        <v>0</v>
      </c>
      <c r="J67" s="15" t="n">
        <f aca="false">K67/D67</f>
        <v>71.1593383345781</v>
      </c>
      <c r="K67" s="16" t="n">
        <f aca="false">L67+M67+E67</f>
        <v>193410.37</v>
      </c>
      <c r="L67" s="16" t="n">
        <f aca="false">F67*1163</f>
        <v>188173.4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11" t="n">
        <v>6</v>
      </c>
      <c r="B68" s="31" t="s">
        <v>74</v>
      </c>
      <c r="C68" s="32" t="n">
        <v>26</v>
      </c>
      <c r="D68" s="32" t="n">
        <v>455.1</v>
      </c>
      <c r="E68" s="14" t="n">
        <f aca="false">SUM([1]січень!E68+[1]лютий!E68+[1]березень!E68+[1]квітень!E68+[1]травень!E68+[1]червень!E68+[1]липень!E68+[1]серпень!E68+[1]вересень!E68)</f>
        <v>2176.07</v>
      </c>
      <c r="F68" s="14" t="n">
        <f aca="false">SUM([1]січень!F68+[1]лютий!F68+[1]березень!F68+[1]квітень!F68+[1]травень!F68+[1]червень!F68+[1]липень!F68+[1]серпень!F68+[1]вересень!F68)</f>
        <v>23.45</v>
      </c>
      <c r="G68" s="14" t="n">
        <f aca="false">SUM([1]січень!G68+[1]лютий!G68+[1]березень!G68+[1]квітень!G68+[1]травень!G68+[1]червень!G68+[1]липень!G68+[1]серпень!G68+[1]вересень!G68)</f>
        <v>0</v>
      </c>
      <c r="H68" s="14" t="n">
        <f aca="false">SUM([1]січень!H68+[1]лютий!H68+[1]березень!H68+[1]квітень!H68+[1]травень!H68+[1]червень!H68+[1]липень!H68+[1]серпень!H68+[1]вересень!H68)</f>
        <v>89.3</v>
      </c>
      <c r="I68" s="14" t="n">
        <f aca="false">SUM([1]січень!I68+[1]лютий!I68+[1]березень!I68+[1]квітень!I68+[1]травень!I68+[1]червень!I68+[1]липень!I68+[1]серпень!I68+[1]вересень!I68)</f>
        <v>0</v>
      </c>
      <c r="J68" s="15" t="n">
        <f aca="false">K68/D68</f>
        <v>64.7075807514832</v>
      </c>
      <c r="K68" s="16" t="n">
        <f aca="false">L68+M68+E68</f>
        <v>29448.42</v>
      </c>
      <c r="L68" s="16" t="n">
        <f aca="false">F68*1163</f>
        <v>27272.35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11" t="n">
        <v>7</v>
      </c>
      <c r="B69" s="31" t="s">
        <v>75</v>
      </c>
      <c r="C69" s="32" t="n">
        <v>788</v>
      </c>
      <c r="D69" s="32" t="n">
        <v>6353.7</v>
      </c>
      <c r="E69" s="14" t="n">
        <f aca="false">SUM([1]січень!E69+[1]лютий!E69+[1]березень!E69+[1]квітень!E69+[1]травень!E69+[1]червень!E69+[1]липень!E69+[1]серпень!E69+[1]вересень!E69)</f>
        <v>54103.29</v>
      </c>
      <c r="F69" s="14" t="n">
        <f aca="false">SUM([1]січень!F69+[1]лютий!F69+[1]березень!F69+[1]квітень!F69+[1]травень!F69+[1]червень!F69+[1]липень!F69+[1]серпень!F69+[1]вересень!F69)</f>
        <v>331.99</v>
      </c>
      <c r="G69" s="14" t="n">
        <f aca="false">SUM([1]січень!G69+[1]лютий!G69+[1]березень!G69+[1]квітень!G69+[1]травень!G69+[1]червень!G69+[1]липень!G69+[1]серпень!G69+[1]вересень!G69)</f>
        <v>0</v>
      </c>
      <c r="H69" s="14" t="n">
        <f aca="false">SUM([1]січень!H69+[1]лютий!H69+[1]березень!H69+[1]квітень!H69+[1]травень!H69+[1]червень!H69+[1]липень!H69+[1]серпень!H69+[1]вересень!H69)</f>
        <v>1555.37</v>
      </c>
      <c r="I69" s="14" t="n">
        <f aca="false">SUM([1]січень!I69+[1]лютий!I69+[1]березень!I69+[1]квітень!I69+[1]травень!I69+[1]червень!I69+[1]липень!I69+[1]серпень!I69+[1]вересень!I69)</f>
        <v>1313.76</v>
      </c>
      <c r="J69" s="15" t="n">
        <f aca="false">K69/D69</f>
        <v>69.2836709318979</v>
      </c>
      <c r="K69" s="16" t="n">
        <f aca="false">L69+M69+E69</f>
        <v>440207.66</v>
      </c>
      <c r="L69" s="16" t="n">
        <f aca="false">F69*1163</f>
        <v>386104.37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11" t="n">
        <v>8</v>
      </c>
      <c r="B70" s="31" t="s">
        <v>76</v>
      </c>
      <c r="C70" s="32" t="n">
        <v>1001</v>
      </c>
      <c r="D70" s="32" t="n">
        <v>5467</v>
      </c>
      <c r="E70" s="14" t="n">
        <f aca="false">SUM([1]січень!E70+[1]лютий!E70+[1]березень!E70+[1]квітень!E70+[1]травень!E70+[1]червень!E70+[1]липень!E70+[1]серпень!E70+[1]вересень!E70)</f>
        <v>34982.98</v>
      </c>
      <c r="F70" s="14" t="n">
        <f aca="false">SUM([1]січень!F70+[1]лютий!F70+[1]березень!F70+[1]квітень!F70+[1]травень!F70+[1]червень!F70+[1]липень!F70+[1]серпень!F70+[1]вересень!F70)</f>
        <v>236.5</v>
      </c>
      <c r="G70" s="14" t="n">
        <f aca="false">SUM([1]січень!G70+[1]лютий!G70+[1]березень!G70+[1]квітень!G70+[1]травень!G70+[1]червень!G70+[1]липень!G70+[1]серпень!G70+[1]вересень!G70)</f>
        <v>0</v>
      </c>
      <c r="H70" s="14" t="n">
        <f aca="false">SUM([1]січень!H70+[1]лютий!H70+[1]березень!H70+[1]квітень!H70+[1]травень!H70+[1]червень!H70+[1]липень!H70+[1]серпень!H70+[1]вересень!H70)</f>
        <v>710.16</v>
      </c>
      <c r="I70" s="14" t="n">
        <f aca="false">SUM([1]січень!I70+[1]лютий!I70+[1]березень!I70+[1]квітень!I70+[1]травень!I70+[1]червень!I70+[1]липень!I70+[1]серпень!I70+[1]вересень!I70)</f>
        <v>182.84</v>
      </c>
      <c r="J70" s="15" t="n">
        <f aca="false">K70/D70</f>
        <v>56.7098006219133</v>
      </c>
      <c r="K70" s="16" t="n">
        <f aca="false">L70+M70+E70</f>
        <v>310032.48</v>
      </c>
      <c r="L70" s="16" t="n">
        <f aca="false">F70*1163</f>
        <v>275049.5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11" t="n">
        <v>9</v>
      </c>
      <c r="B71" s="31" t="s">
        <v>77</v>
      </c>
      <c r="C71" s="32" t="n">
        <v>417</v>
      </c>
      <c r="D71" s="32" t="n">
        <v>2305.1</v>
      </c>
      <c r="E71" s="14" t="n">
        <f aca="false">SUM([1]січень!E71+[1]лютий!E71+[1]березень!E71+[1]квітень!E71+[1]травень!E71+[1]червень!E71+[1]липень!E71+[1]серпень!E71+[1]вересень!E71)</f>
        <v>6002.14</v>
      </c>
      <c r="F71" s="14" t="n">
        <f aca="false">SUM([1]січень!F71+[1]лютий!F71+[1]березень!F71+[1]квітень!F71+[1]травень!F71+[1]червень!F71+[1]липень!F71+[1]серпень!F71+[1]вересень!F71)</f>
        <v>107.04</v>
      </c>
      <c r="G71" s="14" t="n">
        <f aca="false">SUM([1]січень!G71+[1]лютий!G71+[1]березень!G71+[1]квітень!G71+[1]травень!G71+[1]червень!G71+[1]липень!G71+[1]серпень!G71+[1]вересень!G71)</f>
        <v>0</v>
      </c>
      <c r="H71" s="14" t="n">
        <f aca="false">SUM([1]січень!H71+[1]лютий!H71+[1]березень!H71+[1]квітень!H71+[1]травень!H71+[1]червень!H71+[1]липень!H71+[1]серпень!H71+[1]вересень!H71)</f>
        <v>289.83</v>
      </c>
      <c r="I71" s="14" t="n">
        <f aca="false">SUM([1]січень!I71+[1]лютий!I71+[1]березень!I71+[1]квітень!I71+[1]травень!I71+[1]червень!I71+[1]липень!I71+[1]серпень!I71+[1]вересень!I71)</f>
        <v>0</v>
      </c>
      <c r="J71" s="15" t="n">
        <f aca="false">K71/D71</f>
        <v>56.6091102338293</v>
      </c>
      <c r="K71" s="16" t="n">
        <f aca="false">L71+M71+E71</f>
        <v>130489.66</v>
      </c>
      <c r="L71" s="16" t="n">
        <f aca="false">F71*1163</f>
        <v>124487.52</v>
      </c>
      <c r="M71" s="16" t="n">
        <f aca="false">G71*9.5</f>
        <v>0</v>
      </c>
      <c r="N71" s="17"/>
      <c r="O71" s="18"/>
      <c r="P71" s="19"/>
    </row>
    <row r="72" customFormat="false" ht="13.8" hidden="false" customHeight="false" outlineLevel="0" collapsed="false">
      <c r="A72" s="11" t="n">
        <v>10</v>
      </c>
      <c r="B72" s="31" t="s">
        <v>78</v>
      </c>
      <c r="C72" s="32" t="n">
        <v>819</v>
      </c>
      <c r="D72" s="32" t="n">
        <v>3510</v>
      </c>
      <c r="E72" s="14" t="n">
        <f aca="false">SUM([1]січень!E72+[1]лютий!E72+[1]березень!E72+[1]квітень!E72+[1]травень!E72+[1]червень!E72+[1]липень!E72+[1]серпень!E72+[1]вересень!E72)</f>
        <v>16072.59</v>
      </c>
      <c r="F72" s="14" t="n">
        <f aca="false">SUM([1]січень!F72+[1]лютий!F72+[1]березень!F72+[1]квітень!F72+[1]травень!F72+[1]червень!F72+[1]липень!F72+[1]серпень!F72+[1]вересень!F72)</f>
        <v>0</v>
      </c>
      <c r="G72" s="14" t="n">
        <f aca="false">SUM([1]січень!G72+[1]лютий!G72+[1]березень!G72+[1]квітень!G72+[1]травень!G72+[1]червень!G72+[1]липень!G72+[1]серпень!G72+[1]вересень!G72)</f>
        <v>17982.55</v>
      </c>
      <c r="H72" s="14" t="n">
        <f aca="false">SUM([1]січень!H72+[1]лютий!H72+[1]березень!H72+[1]квітень!H72+[1]травень!H72+[1]червень!H72+[1]липень!H72+[1]серпень!H72+[1]вересень!H72)</f>
        <v>490.79</v>
      </c>
      <c r="I72" s="14" t="n">
        <f aca="false">SUM([1]січень!I72+[1]лютий!I72+[1]березень!I72+[1]квітень!I72+[1]травень!I72+[1]червень!I72+[1]липень!I72+[1]серпень!I72+[1]вересень!I72)</f>
        <v>0</v>
      </c>
      <c r="J72" s="15" t="n">
        <f aca="false">K72/D72</f>
        <v>53.2498048433048</v>
      </c>
      <c r="K72" s="16" t="n">
        <f aca="false">L72+M72+E72</f>
        <v>186906.815</v>
      </c>
      <c r="L72" s="16" t="n">
        <f aca="false">F72*1163</f>
        <v>0</v>
      </c>
      <c r="M72" s="16" t="n">
        <f aca="false">G72*9.5</f>
        <v>170834.225</v>
      </c>
      <c r="N72" s="17"/>
      <c r="O72" s="18"/>
      <c r="P72" s="19"/>
    </row>
    <row r="73" customFormat="false" ht="13.8" hidden="false" customHeight="false" outlineLevel="0" collapsed="false">
      <c r="A73" s="11" t="n">
        <v>11</v>
      </c>
      <c r="B73" s="31" t="s">
        <v>79</v>
      </c>
      <c r="C73" s="32" t="n">
        <v>282</v>
      </c>
      <c r="D73" s="32" t="n">
        <v>3225</v>
      </c>
      <c r="E73" s="14" t="n">
        <f aca="false">SUM([1]січень!E73+[1]лютий!E73+[1]березень!E73+[1]квітень!E73+[1]травень!E73+[1]червень!E73+[1]липень!E73+[1]серпень!E73+[1]вересень!E73)</f>
        <v>23946.53</v>
      </c>
      <c r="F73" s="14" t="n">
        <f aca="false">SUM([1]січень!F73+[1]лютий!F73+[1]березень!F73+[1]квітень!F73+[1]травень!F73+[1]червень!F73+[1]липень!F73+[1]серпень!F73+[1]вересень!F73)</f>
        <v>141.59</v>
      </c>
      <c r="G73" s="14" t="n">
        <f aca="false">SUM([1]січень!G73+[1]лютий!G73+[1]березень!G73+[1]квітень!G73+[1]травень!G73+[1]червень!G73+[1]липень!G73+[1]серпень!G73+[1]вересень!G73)</f>
        <v>0</v>
      </c>
      <c r="H73" s="14" t="n">
        <f aca="false">SUM([1]січень!H73+[1]лютий!H73+[1]березень!H73+[1]квітень!H73+[1]травень!H73+[1]червень!H73+[1]липень!H73+[1]серпень!H73+[1]вересень!H73)</f>
        <v>355.29</v>
      </c>
      <c r="I73" s="14" t="n">
        <f aca="false">SUM([1]січень!I73+[1]лютий!I73+[1]березень!I73+[1]квітень!I73+[1]травень!I73+[1]червень!I73+[1]липень!I73+[1]серпень!I73+[1]вересень!I73)</f>
        <v>0</v>
      </c>
      <c r="J73" s="15" t="n">
        <f aca="false">K73/D73</f>
        <v>58.485488372093</v>
      </c>
      <c r="K73" s="16" t="n">
        <f aca="false">L73+M73+E73</f>
        <v>188615.7</v>
      </c>
      <c r="L73" s="16" t="n">
        <f aca="false">F73*1163</f>
        <v>164669.17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11" t="n">
        <v>12</v>
      </c>
      <c r="B74" s="31" t="s">
        <v>80</v>
      </c>
      <c r="C74" s="32" t="n">
        <v>859</v>
      </c>
      <c r="D74" s="32" t="n">
        <v>3975.1</v>
      </c>
      <c r="E74" s="14" t="n">
        <f aca="false">SUM([1]січень!E74+[1]лютий!E74+[1]березень!E74+[1]квітень!E74+[1]травень!E74+[1]червень!E74+[1]липень!E74+[1]серпень!E74+[1]вересень!E74)</f>
        <v>12152.61</v>
      </c>
      <c r="F74" s="14" t="n">
        <f aca="false">SUM([1]січень!F74+[1]лютий!F74+[1]березень!F74+[1]квітень!F74+[1]травень!F74+[1]червень!F74+[1]липень!F74+[1]серпень!F74+[1]вересень!F74)</f>
        <v>175.43</v>
      </c>
      <c r="G74" s="14" t="n">
        <f aca="false">SUM([1]січень!G74+[1]лютий!G74+[1]березень!G74+[1]квітень!G74+[1]травень!G74+[1]червень!G74+[1]липень!G74+[1]серпень!G74+[1]вересень!G74)</f>
        <v>0</v>
      </c>
      <c r="H74" s="14" t="n">
        <f aca="false">SUM([1]січень!H74+[1]лютий!H74+[1]березень!H74+[1]квітень!H74+[1]травень!H74+[1]червень!H74+[1]липень!H74+[1]серпень!H74+[1]вересень!H74)</f>
        <v>480.67</v>
      </c>
      <c r="I74" s="14" t="n">
        <f aca="false">SUM([1]січень!I74+[1]лютий!I74+[1]березень!I74+[1]квітень!I74+[1]травень!I74+[1]червень!I74+[1]липень!I74+[1]серпень!I74+[1]вересень!I74)</f>
        <v>0</v>
      </c>
      <c r="J74" s="15" t="n">
        <f aca="false">K74/D74</f>
        <v>54.3829589192725</v>
      </c>
      <c r="K74" s="16" t="n">
        <f aca="false">L74+M74+E74</f>
        <v>216177.7</v>
      </c>
      <c r="L74" s="16" t="n">
        <f aca="false">F74*1163</f>
        <v>204025.09</v>
      </c>
      <c r="M74" s="16" t="n">
        <f aca="false">G74*9.5</f>
        <v>0</v>
      </c>
      <c r="N74" s="17"/>
      <c r="O74" s="18"/>
      <c r="P74" s="19"/>
    </row>
    <row r="75" customFormat="false" ht="13.8" hidden="false" customHeight="false" outlineLevel="0" collapsed="false">
      <c r="A75" s="11" t="n">
        <v>13</v>
      </c>
      <c r="B75" s="31" t="s">
        <v>81</v>
      </c>
      <c r="C75" s="32" t="n">
        <v>1502</v>
      </c>
      <c r="D75" s="32" t="n">
        <v>5543.9</v>
      </c>
      <c r="E75" s="14" t="n">
        <f aca="false">SUM([1]січень!E75+[1]лютий!E75+[1]березень!E75+[1]квітень!E75+[1]травень!E75+[1]червень!E75+[1]липень!E75+[1]серпень!E75+[1]вересень!E75)</f>
        <v>22001.45</v>
      </c>
      <c r="F75" s="14" t="n">
        <f aca="false">SUM([1]січень!F75+[1]лютий!F75+[1]березень!F75+[1]квітень!F75+[1]травень!F75+[1]червень!F75+[1]липень!F75+[1]серпень!F75+[1]вересень!F75)</f>
        <v>199.6</v>
      </c>
      <c r="G75" s="14" t="n">
        <f aca="false">SUM([1]січень!G75+[1]лютий!G75+[1]березень!G75+[1]квітень!G75+[1]травень!G75+[1]червень!G75+[1]липень!G75+[1]серпень!G75+[1]вересень!G75)</f>
        <v>0</v>
      </c>
      <c r="H75" s="14" t="n">
        <f aca="false">SUM([1]січень!H75+[1]лютий!H75+[1]березень!H75+[1]квітень!H75+[1]травень!H75+[1]червень!H75+[1]липень!H75+[1]серпень!H75+[1]вересень!H75)</f>
        <v>888.59</v>
      </c>
      <c r="I75" s="14" t="n">
        <f aca="false">SUM([1]січень!I75+[1]лютий!I75+[1]березень!I75+[1]квітень!I75+[1]травень!I75+[1]червень!I75+[1]липень!I75+[1]серпень!I75+[1]вересень!I75)</f>
        <v>0</v>
      </c>
      <c r="J75" s="15" t="n">
        <f aca="false">K75/D75</f>
        <v>45.8406987860531</v>
      </c>
      <c r="K75" s="16" t="n">
        <f aca="false">L75+M75+E75</f>
        <v>254136.25</v>
      </c>
      <c r="L75" s="16" t="n">
        <f aca="false">F75*1163</f>
        <v>232134.8</v>
      </c>
      <c r="M75" s="16" t="n">
        <f aca="false">G75*9.5</f>
        <v>0</v>
      </c>
      <c r="N75" s="17"/>
      <c r="O75" s="18"/>
      <c r="P75" s="19"/>
    </row>
    <row r="76" customFormat="false" ht="13.8" hidden="false" customHeight="false" outlineLevel="0" collapsed="false">
      <c r="A76" s="11" t="n">
        <v>14</v>
      </c>
      <c r="B76" s="31" t="s">
        <v>82</v>
      </c>
      <c r="C76" s="32" t="n">
        <v>160</v>
      </c>
      <c r="D76" s="32" t="n">
        <v>1310</v>
      </c>
      <c r="E76" s="14" t="n">
        <f aca="false">SUM([1]січень!E76+[1]лютий!E76+[1]березень!E76+[1]квітень!E76+[1]травень!E76+[1]червень!E76+[1]липень!E76+[1]серпень!E76+[1]вересень!E76)</f>
        <v>6624.29</v>
      </c>
      <c r="F76" s="14" t="n">
        <f aca="false">SUM([1]січень!F76+[1]лютий!F76+[1]березень!F76+[1]квітень!F76+[1]травень!F76+[1]червень!F76+[1]липень!F76+[1]серпень!F76+[1]вересень!F76)</f>
        <v>0</v>
      </c>
      <c r="G76" s="14" t="n">
        <f aca="false">SUM([1]січень!G76+[1]лютий!G76+[1]березень!G76+[1]квітень!G76+[1]травень!G76+[1]червень!G76+[1]липень!G76+[1]серпень!G76+[1]вересень!G76)</f>
        <v>6182.2</v>
      </c>
      <c r="H76" s="14" t="n">
        <f aca="false">SUM([1]січень!H76+[1]лютий!H76+[1]березень!H76+[1]квітень!H76+[1]травень!H76+[1]червень!H76+[1]липень!H76+[1]серпень!H76+[1]вересень!H76)</f>
        <v>72</v>
      </c>
      <c r="I76" s="14" t="n">
        <f aca="false">SUM([1]січень!I76+[1]лютий!I76+[1]березень!I76+[1]квітень!I76+[1]травень!I76+[1]червень!I76+[1]липень!I76+[1]серпень!I76+[1]вересень!I76)</f>
        <v>0</v>
      </c>
      <c r="J76" s="15" t="n">
        <f aca="false">K76/D76</f>
        <v>49.8894580152672</v>
      </c>
      <c r="K76" s="16" t="n">
        <f aca="false">L76+M76+E76</f>
        <v>65355.19</v>
      </c>
      <c r="L76" s="16" t="n">
        <f aca="false">F76*1163</f>
        <v>0</v>
      </c>
      <c r="M76" s="16" t="n">
        <f aca="false">G76*9.5</f>
        <v>58730.9</v>
      </c>
      <c r="N76" s="17"/>
      <c r="O76" s="18"/>
      <c r="P76" s="19"/>
    </row>
    <row r="77" customFormat="false" ht="13.8" hidden="false" customHeight="false" outlineLevel="0" collapsed="false">
      <c r="A77" s="11" t="n">
        <v>15</v>
      </c>
      <c r="B77" s="31" t="s">
        <v>83</v>
      </c>
      <c r="C77" s="32" t="n">
        <v>483</v>
      </c>
      <c r="D77" s="32" t="n">
        <v>3135</v>
      </c>
      <c r="E77" s="14" t="n">
        <f aca="false">SUM([1]січень!E77+[1]лютий!E77+[1]березень!E77+[1]квітень!E77+[1]травень!E77+[1]червень!E77+[1]липень!E77+[1]серпень!E77+[1]вересень!E77)</f>
        <v>36671.83</v>
      </c>
      <c r="F77" s="14" t="n">
        <f aca="false">SUM([1]січень!F77+[1]лютий!F77+[1]березень!F77+[1]квітень!F77+[1]травень!F77+[1]червень!F77+[1]липень!F77+[1]серпень!F77+[1]вересень!F77)</f>
        <v>103</v>
      </c>
      <c r="G77" s="14" t="n">
        <f aca="false">SUM([1]січень!G77+[1]лютий!G77+[1]березень!G77+[1]квітень!G77+[1]травень!G77+[1]червень!G77+[1]липень!G77+[1]серпень!G77+[1]вересень!G77)</f>
        <v>0</v>
      </c>
      <c r="H77" s="14" t="n">
        <f aca="false">SUM([1]січень!H77+[1]лютий!H77+[1]березень!H77+[1]квітень!H77+[1]травень!H77+[1]червень!H77+[1]липень!H77+[1]серпень!H77+[1]вересень!H77)</f>
        <v>1186.78</v>
      </c>
      <c r="I77" s="14" t="n">
        <f aca="false">SUM([1]січень!I77+[1]лютий!I77+[1]березень!I77+[1]квітень!I77+[1]травень!I77+[1]червень!I77+[1]липень!I77+[1]серпень!I77+[1]вересень!I77)</f>
        <v>0</v>
      </c>
      <c r="J77" s="15" t="n">
        <f aca="false">K77/D77</f>
        <v>49.9077607655502</v>
      </c>
      <c r="K77" s="16" t="n">
        <f aca="false">L77+M77+E77</f>
        <v>156460.83</v>
      </c>
      <c r="L77" s="16" t="n">
        <f aca="false">F77*1163</f>
        <v>119789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11" t="n">
        <v>16</v>
      </c>
      <c r="B78" s="31" t="s">
        <v>84</v>
      </c>
      <c r="C78" s="32" t="n">
        <v>550</v>
      </c>
      <c r="D78" s="13" t="n">
        <v>1626.9</v>
      </c>
      <c r="E78" s="14" t="n">
        <f aca="false">SUM([1]січень!E78+[1]лютий!E78+[1]березень!E78+[1]квітень!E78+[1]травень!E78+[1]червень!E78+[1]липень!E78+[1]серпень!E78+[1]вересень!E78)</f>
        <v>27132.3</v>
      </c>
      <c r="F78" s="14" t="n">
        <f aca="false">SUM([1]січень!F78+[1]лютий!F78+[1]березень!F78+[1]квітень!F78+[1]травень!F78+[1]червень!F78+[1]липень!F78+[1]серпень!F78+[1]вересень!F78)</f>
        <v>0</v>
      </c>
      <c r="G78" s="14" t="n">
        <f aca="false">SUM([1]січень!G78+[1]лютий!G78+[1]березень!G78+[1]квітень!G78+[1]травень!G78+[1]червень!G78+[1]липень!G78+[1]серпень!G78+[1]вересень!G78)</f>
        <v>5990.63</v>
      </c>
      <c r="H78" s="14" t="n">
        <f aca="false">SUM([1]січень!H78+[1]лютий!H78+[1]березень!H78+[1]квітень!H78+[1]травень!H78+[1]червень!H78+[1]липень!H78+[1]серпень!H78+[1]вересень!H78)</f>
        <v>298.12</v>
      </c>
      <c r="I78" s="14" t="n">
        <f aca="false">SUM([1]січень!I78+[1]лютий!I78+[1]березень!I78+[1]квітень!I78+[1]травень!I78+[1]червень!I78+[1]липень!I78+[1]серпень!I78+[1]вересень!I78)</f>
        <v>0</v>
      </c>
      <c r="J78" s="15" t="n">
        <f aca="false">K78/D78</f>
        <v>51.658543856414</v>
      </c>
      <c r="K78" s="16" t="n">
        <f aca="false">L78+M78+E78</f>
        <v>84043.285</v>
      </c>
      <c r="L78" s="16" t="n">
        <f aca="false">F78*1163</f>
        <v>0</v>
      </c>
      <c r="M78" s="16" t="n">
        <f aca="false">G78*9.5</f>
        <v>56910.985</v>
      </c>
      <c r="N78" s="17"/>
      <c r="O78" s="18"/>
      <c r="P78" s="19"/>
    </row>
    <row r="79" customFormat="false" ht="13.8" hidden="false" customHeight="false" outlineLevel="0" collapsed="false">
      <c r="A79" s="11" t="n">
        <v>17</v>
      </c>
      <c r="B79" s="31" t="s">
        <v>85</v>
      </c>
      <c r="C79" s="32" t="n">
        <v>637</v>
      </c>
      <c r="D79" s="32" t="n">
        <v>5302.9</v>
      </c>
      <c r="E79" s="14" t="n">
        <f aca="false">SUM([1]січень!E79+[1]лютий!E79+[1]березень!E79+[1]квітень!E79+[1]травень!E79+[1]червень!E79+[1]липень!E79+[1]серпень!E79+[1]вересень!E79)</f>
        <v>12195.25</v>
      </c>
      <c r="F79" s="14" t="n">
        <f aca="false">SUM([1]січень!F79+[1]лютий!F79+[1]березень!F79+[1]квітень!F79+[1]травень!F79+[1]червень!F79+[1]липень!F79+[1]серпень!F79+[1]вересень!F79)</f>
        <v>197.82</v>
      </c>
      <c r="G79" s="14" t="n">
        <f aca="false">SUM([1]січень!G79+[1]лютий!G79+[1]березень!G79+[1]квітень!G79+[1]травень!G79+[1]червень!G79+[1]липень!G79+[1]серпень!G79+[1]вересень!G79)</f>
        <v>0</v>
      </c>
      <c r="H79" s="14" t="n">
        <f aca="false">SUM([1]січень!H79+[1]лютий!H79+[1]березень!H79+[1]квітень!H79+[1]травень!H79+[1]червень!H79+[1]липень!H79+[1]серпень!H79+[1]вересень!H79)</f>
        <v>331.52</v>
      </c>
      <c r="I79" s="14" t="n">
        <f aca="false">SUM([1]січень!I79+[1]лютий!I79+[1]березень!I79+[1]квітень!I79+[1]травень!I79+[1]червень!I79+[1]липень!I79+[1]серпень!I79+[1]вересень!I79)</f>
        <v>0</v>
      </c>
      <c r="J79" s="15" t="n">
        <f aca="false">K79/D79</f>
        <v>45.6844198457448</v>
      </c>
      <c r="K79" s="16" t="n">
        <f aca="false">L79+M79+E79</f>
        <v>242259.91</v>
      </c>
      <c r="L79" s="16" t="n">
        <f aca="false">F79*1163</f>
        <v>230064.66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11" t="n">
        <v>18</v>
      </c>
      <c r="B80" s="31" t="s">
        <v>86</v>
      </c>
      <c r="C80" s="32" t="n">
        <v>351</v>
      </c>
      <c r="D80" s="32" t="n">
        <v>1314</v>
      </c>
      <c r="E80" s="14" t="n">
        <f aca="false">SUM([1]січень!E80+[1]лютий!E80+[1]березень!E80+[1]квітень!E80+[1]травень!E80+[1]червень!E80+[1]липень!E80+[1]серпень!E80+[1]вересень!E80)</f>
        <v>4486.09</v>
      </c>
      <c r="F80" s="14" t="n">
        <f aca="false">SUM([1]січень!F80+[1]лютий!F80+[1]березень!F80+[1]квітень!F80+[1]травень!F80+[1]червень!F80+[1]липень!F80+[1]серпень!F80+[1]вересень!F80)</f>
        <v>50.71</v>
      </c>
      <c r="G80" s="14" t="n">
        <f aca="false">SUM([1]січень!G80+[1]лютий!G80+[1]березень!G80+[1]квітень!G80+[1]травень!G80+[1]червень!G80+[1]липень!G80+[1]серпень!G80+[1]вересень!G80)</f>
        <v>0</v>
      </c>
      <c r="H80" s="14" t="n">
        <f aca="false">SUM([1]січень!H80+[1]лютий!H80+[1]березень!H80+[1]квітень!H80+[1]травень!H80+[1]червень!H80+[1]липень!H80+[1]серпень!H80+[1]вересень!H80)</f>
        <v>1798.88</v>
      </c>
      <c r="I80" s="14" t="n">
        <f aca="false">SUM([1]січень!I80+[1]лютий!I80+[1]березень!I80+[1]квітень!I80+[1]травень!I80+[1]червень!I80+[1]липень!I80+[1]серпень!I80+[1]вересень!I80)</f>
        <v>111.86</v>
      </c>
      <c r="J80" s="15" t="n">
        <f aca="false">K80/D80</f>
        <v>48.2966666666667</v>
      </c>
      <c r="K80" s="16" t="n">
        <f aca="false">L80+M80+E80</f>
        <v>63461.82</v>
      </c>
      <c r="L80" s="16" t="n">
        <f aca="false">F80*1163</f>
        <v>58975.73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11" t="n">
        <v>19</v>
      </c>
      <c r="B81" s="31" t="s">
        <v>87</v>
      </c>
      <c r="C81" s="32" t="n">
        <v>1270</v>
      </c>
      <c r="D81" s="32" t="n">
        <v>7974.9</v>
      </c>
      <c r="E81" s="14" t="n">
        <f aca="false">SUM([1]січень!E81+[1]лютий!E81+[1]березень!E81+[1]квітень!E81+[1]травень!E81+[1]червень!E81+[1]липень!E81+[1]серпень!E81+[1]вересень!E81)</f>
        <v>11543.81</v>
      </c>
      <c r="F81" s="14" t="n">
        <f aca="false">SUM([1]січень!F81+[1]лютий!F81+[1]березень!F81+[1]квітень!F81+[1]травень!F81+[1]червень!F81+[1]липень!F81+[1]серпень!F81+[1]вересень!F81)</f>
        <v>272</v>
      </c>
      <c r="G81" s="14" t="n">
        <f aca="false">SUM([1]січень!G81+[1]лютий!G81+[1]березень!G81+[1]квітень!G81+[1]травень!G81+[1]червень!G81+[1]липень!G81+[1]серпень!G81+[1]вересень!G81)</f>
        <v>0</v>
      </c>
      <c r="H81" s="14" t="n">
        <f aca="false">SUM([1]січень!H81+[1]лютий!H81+[1]березень!H81+[1]квітень!H81+[1]травень!H81+[1]червень!H81+[1]липень!H81+[1]серпень!H81+[1]вересень!H81)</f>
        <v>707.47</v>
      </c>
      <c r="I81" s="14" t="n">
        <f aca="false">SUM([1]січень!I81+[1]лютий!I81+[1]березень!I81+[1]квітень!I81+[1]травень!I81+[1]червень!I81+[1]липень!I81+[1]серпень!I81+[1]вересень!I81)</f>
        <v>0</v>
      </c>
      <c r="J81" s="15" t="n">
        <f aca="false">K81/D81</f>
        <v>41.1139713350638</v>
      </c>
      <c r="K81" s="16" t="n">
        <f aca="false">L81+M81+E81</f>
        <v>327879.81</v>
      </c>
      <c r="L81" s="16" t="n">
        <f aca="false">F81*1163</f>
        <v>316336</v>
      </c>
      <c r="M81" s="16" t="n">
        <f aca="false">G81*9.5</f>
        <v>0</v>
      </c>
      <c r="N81" s="17"/>
      <c r="O81" s="18"/>
      <c r="P81" s="19"/>
    </row>
    <row r="82" customFormat="false" ht="13.8" hidden="false" customHeight="false" outlineLevel="0" collapsed="false">
      <c r="A82" s="11" t="n">
        <v>20</v>
      </c>
      <c r="B82" s="31" t="s">
        <v>88</v>
      </c>
      <c r="C82" s="32" t="n">
        <v>3610</v>
      </c>
      <c r="D82" s="32" t="n">
        <v>6840.2</v>
      </c>
      <c r="E82" s="14" t="n">
        <f aca="false">SUM([1]січень!E82+[1]лютий!E82+[1]березень!E82+[1]квітень!E82+[1]травень!E82+[1]червень!E82+[1]липень!E82+[1]серпень!E82+[1]вересень!E82)</f>
        <v>33237.9</v>
      </c>
      <c r="F82" s="14" t="n">
        <f aca="false">SUM([1]січень!F82+[1]лютий!F82+[1]березень!F82+[1]квітень!F82+[1]травень!F82+[1]червень!F82+[1]липень!F82+[1]серпень!F82+[1]вересень!F82)</f>
        <v>232.82</v>
      </c>
      <c r="G82" s="14" t="n">
        <f aca="false">SUM([1]січень!G82+[1]лютий!G82+[1]березень!G82+[1]квітень!G82+[1]травень!G82+[1]червень!G82+[1]липень!G82+[1]серпень!G82+[1]вересень!G82)</f>
        <v>0</v>
      </c>
      <c r="H82" s="14" t="n">
        <f aca="false">SUM([1]січень!H82+[1]лютий!H82+[1]березень!H82+[1]квітень!H82+[1]травень!H82+[1]червень!H82+[1]липень!H82+[1]серпень!H82+[1]вересень!H82)</f>
        <v>958.46</v>
      </c>
      <c r="I82" s="14" t="n">
        <f aca="false">SUM([1]січень!I82+[1]лютий!I82+[1]березень!I82+[1]квітень!I82+[1]травень!I82+[1]червень!I82+[1]липень!I82+[1]серпень!I82+[1]вересень!I82)</f>
        <v>0</v>
      </c>
      <c r="J82" s="15" t="n">
        <f aca="false">K82/D82</f>
        <v>44.4442501681238</v>
      </c>
      <c r="K82" s="16" t="n">
        <f aca="false">L82+M82+E82</f>
        <v>304007.56</v>
      </c>
      <c r="L82" s="16" t="n">
        <f aca="false">F82*1163</f>
        <v>270769.66</v>
      </c>
      <c r="M82" s="16" t="n">
        <f aca="false">G82*9.5</f>
        <v>0</v>
      </c>
      <c r="N82" s="17"/>
      <c r="O82" s="18"/>
      <c r="P82" s="19"/>
    </row>
    <row r="83" customFormat="false" ht="13.8" hidden="false" customHeight="false" outlineLevel="0" collapsed="false">
      <c r="A83" s="11" t="n">
        <v>21</v>
      </c>
      <c r="B83" s="31" t="s">
        <v>89</v>
      </c>
      <c r="C83" s="32" t="n">
        <v>560</v>
      </c>
      <c r="D83" s="32" t="n">
        <v>3873</v>
      </c>
      <c r="E83" s="14" t="n">
        <f aca="false">SUM([1]січень!E83+[1]лютий!E83+[1]березень!E83+[1]квітень!E83+[1]травень!E83+[1]червень!E83+[1]липень!E83+[1]серпень!E83+[1]вересень!E83)</f>
        <v>21203.05</v>
      </c>
      <c r="F83" s="14" t="n">
        <f aca="false">SUM([1]січень!F83+[1]лютий!F83+[1]березень!F83+[1]квітень!F83+[1]травень!F83+[1]червень!F83+[1]липень!F83+[1]серпень!F83+[1]вересень!F83)</f>
        <v>109.72</v>
      </c>
      <c r="G83" s="14" t="n">
        <f aca="false">SUM([1]січень!G83+[1]лютий!G83+[1]березень!G83+[1]квітень!G83+[1]травень!G83+[1]червень!G83+[1]липень!G83+[1]серпень!G83+[1]вересень!G83)</f>
        <v>0</v>
      </c>
      <c r="H83" s="14" t="n">
        <f aca="false">SUM([1]січень!H83+[1]лютий!H83+[1]березень!H83+[1]квітень!H83+[1]травень!H83+[1]червень!H83+[1]липень!H83+[1]серпень!H83+[1]вересень!H83)</f>
        <v>0</v>
      </c>
      <c r="I83" s="14" t="n">
        <f aca="false">SUM([1]січень!I83+[1]лютий!I83+[1]березень!I83+[1]квітень!I83+[1]травень!I83+[1]червень!I83+[1]липень!I83+[1]серпень!I83+[1]вересень!I83)</f>
        <v>0</v>
      </c>
      <c r="J83" s="15" t="n">
        <f aca="false">K83/D83</f>
        <v>38.4217428350116</v>
      </c>
      <c r="K83" s="16" t="n">
        <f aca="false">L83+M83+E83</f>
        <v>148807.41</v>
      </c>
      <c r="L83" s="16" t="n">
        <f aca="false">F83*1163</f>
        <v>127604.36</v>
      </c>
      <c r="M83" s="16" t="n">
        <f aca="false">G83*9.5</f>
        <v>0</v>
      </c>
      <c r="N83" s="17"/>
      <c r="O83" s="18"/>
      <c r="P83" s="19"/>
    </row>
    <row r="84" customFormat="false" ht="13.8" hidden="false" customHeight="false" outlineLevel="0" collapsed="false">
      <c r="A84" s="11" t="n">
        <v>22</v>
      </c>
      <c r="B84" s="31" t="s">
        <v>90</v>
      </c>
      <c r="C84" s="32" t="n">
        <v>275</v>
      </c>
      <c r="D84" s="32" t="n">
        <v>640.7</v>
      </c>
      <c r="E84" s="14" t="n">
        <f aca="false">SUM([1]січень!E84+[1]лютий!E84+[1]березень!E84+[1]квітень!E84+[1]травень!E84+[1]червень!E84+[1]липень!E84+[1]серпень!E84+[1]вересень!E84)</f>
        <v>1715.22</v>
      </c>
      <c r="F84" s="14" t="n">
        <f aca="false">SUM([1]січень!F84+[1]лютий!F84+[1]березень!F84+[1]квітень!F84+[1]травень!F84+[1]червень!F84+[1]липень!F84+[1]серпень!F84+[1]вересень!F84)</f>
        <v>18.85</v>
      </c>
      <c r="G84" s="14" t="n">
        <f aca="false">SUM([1]січень!G84+[1]лютий!G84+[1]березень!G84+[1]квітень!G84+[1]травень!G84+[1]червень!G84+[1]липень!G84+[1]серпень!G84+[1]вересень!G84)</f>
        <v>0</v>
      </c>
      <c r="H84" s="14" t="n">
        <f aca="false">SUM([1]січень!H84+[1]лютий!H84+[1]березень!H84+[1]квітень!H84+[1]травень!H84+[1]червень!H84+[1]липень!H84+[1]серпень!H84+[1]вересень!H84)</f>
        <v>116.56</v>
      </c>
      <c r="I84" s="14" t="n">
        <f aca="false">SUM([1]січень!I84+[1]лютий!I84+[1]березень!I84+[1]квітень!I84+[1]травень!I84+[1]червень!I84+[1]липень!I84+[1]серпень!I84+[1]вересень!I84)</f>
        <v>0</v>
      </c>
      <c r="J84" s="15" t="n">
        <f aca="false">K84/D84</f>
        <v>36.8936631808959</v>
      </c>
      <c r="K84" s="16" t="n">
        <f aca="false">L84+M84+E84</f>
        <v>23637.77</v>
      </c>
      <c r="L84" s="16" t="n">
        <f aca="false">F84*1163</f>
        <v>21922.55</v>
      </c>
      <c r="M84" s="16" t="n">
        <f aca="false">G84*9.5</f>
        <v>0</v>
      </c>
      <c r="N84" s="17"/>
      <c r="O84" s="18"/>
      <c r="P84" s="19"/>
    </row>
    <row r="85" customFormat="false" ht="13.8" hidden="false" customHeight="false" outlineLevel="0" collapsed="false">
      <c r="A85" s="11" t="n">
        <v>23</v>
      </c>
      <c r="B85" s="31" t="s">
        <v>91</v>
      </c>
      <c r="C85" s="32" t="n">
        <v>1240</v>
      </c>
      <c r="D85" s="32" t="n">
        <v>4778</v>
      </c>
      <c r="E85" s="14" t="n">
        <f aca="false">SUM([1]січень!E85+[1]лютий!E85+[1]березень!E85+[1]квітень!E85+[1]травень!E85+[1]червень!E85+[1]липень!E85+[1]серпень!E85+[1]вересень!E85)</f>
        <v>13242.38</v>
      </c>
      <c r="F85" s="14" t="n">
        <f aca="false">SUM([1]січень!F85+[1]лютий!F85+[1]березень!F85+[1]квітень!F85+[1]травень!F85+[1]червень!F85+[1]липень!F85+[1]серпень!F85+[1]вересень!F85)</f>
        <v>137.45</v>
      </c>
      <c r="G85" s="14" t="n">
        <f aca="false">SUM([1]січень!G85+[1]лютий!G85+[1]березень!G85+[1]квітень!G85+[1]травень!G85+[1]червень!G85+[1]липень!G85+[1]серпень!G85+[1]вересень!G85)</f>
        <v>0</v>
      </c>
      <c r="H85" s="14" t="n">
        <f aca="false">SUM([1]січень!H85+[1]лютий!H85+[1]березень!H85+[1]квітень!H85+[1]травень!H85+[1]червень!H85+[1]липень!H85+[1]серпень!H85+[1]вересень!H85)</f>
        <v>374.99</v>
      </c>
      <c r="I85" s="14" t="n">
        <f aca="false">SUM([1]січень!I85+[1]лютий!I85+[1]березень!I85+[1]квітень!I85+[1]травень!I85+[1]червень!I85+[1]липень!I85+[1]серпень!I85+[1]вересень!I85)</f>
        <v>0</v>
      </c>
      <c r="J85" s="15" t="n">
        <f aca="false">K85/D85</f>
        <v>36.2278631226455</v>
      </c>
      <c r="K85" s="16" t="n">
        <f aca="false">L85+M85+E85</f>
        <v>173096.73</v>
      </c>
      <c r="L85" s="16" t="n">
        <f aca="false">F85*1163</f>
        <v>159854.35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11" t="n">
        <v>24</v>
      </c>
      <c r="B86" s="31" t="s">
        <v>92</v>
      </c>
      <c r="C86" s="32" t="n">
        <v>1411</v>
      </c>
      <c r="D86" s="32" t="n">
        <v>7885.7</v>
      </c>
      <c r="E86" s="14" t="n">
        <f aca="false">SUM([1]січень!E86+[1]лютий!E86+[1]березень!E86+[1]квітень!E86+[1]травень!E86+[1]червень!E86+[1]липень!E86+[1]серпень!E86+[1]вересень!E86)</f>
        <v>33026.37</v>
      </c>
      <c r="F86" s="14" t="n">
        <f aca="false">SUM([1]січень!F86+[1]лютий!F86+[1]березень!F86+[1]квітень!F86+[1]травень!F86+[1]червень!F86+[1]липень!F86+[1]серпень!F86+[1]вересень!F86)</f>
        <v>286.56</v>
      </c>
      <c r="G86" s="14" t="n">
        <f aca="false">SUM([1]січень!G86+[1]лютий!G86+[1]березень!G86+[1]квітень!G86+[1]травень!G86+[1]червень!G86+[1]липень!G86+[1]серпень!G86+[1]вересень!G86)</f>
        <v>0</v>
      </c>
      <c r="H86" s="14" t="n">
        <f aca="false">SUM([1]січень!H86+[1]лютий!H86+[1]березень!H86+[1]квітень!H86+[1]травень!H86+[1]червень!H86+[1]липень!H86+[1]серпень!H86+[1]вересень!H86)</f>
        <v>783.49</v>
      </c>
      <c r="I86" s="14" t="n">
        <f aca="false">SUM([1]січень!I86+[1]лютий!I86+[1]березень!I86+[1]квітень!I86+[1]травень!I86+[1]червень!I86+[1]липень!I86+[1]серпень!I86+[1]вересень!I86)</f>
        <v>57</v>
      </c>
      <c r="J86" s="15" t="n">
        <f aca="false">K86/D86</f>
        <v>46.4506194757599</v>
      </c>
      <c r="K86" s="16" t="n">
        <f aca="false">L86+M86+E86</f>
        <v>366295.65</v>
      </c>
      <c r="L86" s="16" t="n">
        <f aca="false">F86*1163</f>
        <v>333269.28</v>
      </c>
      <c r="M86" s="16" t="n">
        <f aca="false">G86*9.5</f>
        <v>0</v>
      </c>
      <c r="N86" s="17"/>
      <c r="O86" s="18"/>
      <c r="P86" s="19"/>
    </row>
    <row r="87" customFormat="false" ht="13.8" hidden="false" customHeight="false" outlineLevel="0" collapsed="false">
      <c r="A87" s="11" t="n">
        <v>25</v>
      </c>
      <c r="B87" s="31" t="s">
        <v>93</v>
      </c>
      <c r="C87" s="32" t="n">
        <v>1177</v>
      </c>
      <c r="D87" s="32" t="n">
        <v>6951.6</v>
      </c>
      <c r="E87" s="14" t="n">
        <f aca="false">SUM([1]січень!E87+[1]лютий!E87+[1]березень!E87+[1]квітень!E87+[1]травень!E87+[1]червень!E87+[1]липень!E87+[1]серпень!E87+[1]вересень!E87)</f>
        <v>11090.6</v>
      </c>
      <c r="F87" s="14" t="n">
        <f aca="false">SUM([1]січень!F87+[1]лютий!F87+[1]березень!F87+[1]квітень!F87+[1]травень!F87+[1]червень!F87+[1]липень!F87+[1]серпень!F87+[1]вересень!F87)</f>
        <v>219.6</v>
      </c>
      <c r="G87" s="14" t="n">
        <f aca="false">SUM([1]січень!G87+[1]лютий!G87+[1]березень!G87+[1]квітень!G87+[1]травень!G87+[1]червень!G87+[1]липень!G87+[1]серпень!G87+[1]вересень!G87)</f>
        <v>0</v>
      </c>
      <c r="H87" s="14" t="n">
        <f aca="false">SUM([1]січень!H87+[1]лютий!H87+[1]березень!H87+[1]квітень!H87+[1]травень!H87+[1]червень!H87+[1]липень!H87+[1]серпень!H87+[1]вересень!H87)</f>
        <v>410.4</v>
      </c>
      <c r="I87" s="14" t="n">
        <f aca="false">SUM([1]січень!I87+[1]лютий!I87+[1]березень!I87+[1]квітень!I87+[1]травень!I87+[1]червень!I87+[1]липень!I87+[1]серпень!I87+[1]вересень!I87)</f>
        <v>0</v>
      </c>
      <c r="J87" s="15" t="n">
        <f aca="false">K87/D87</f>
        <v>38.3343978364693</v>
      </c>
      <c r="K87" s="16" t="n">
        <f aca="false">L87+M87+E87</f>
        <v>266485.4</v>
      </c>
      <c r="L87" s="16" t="n">
        <f aca="false">F87*1163</f>
        <v>255394.8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11" t="n">
        <v>26</v>
      </c>
      <c r="B88" s="31" t="s">
        <v>94</v>
      </c>
      <c r="C88" s="32" t="n">
        <v>1365</v>
      </c>
      <c r="D88" s="32" t="n">
        <v>7804.9</v>
      </c>
      <c r="E88" s="14" t="n">
        <f aca="false">SUM([1]січень!E88+[1]лютий!E88+[1]березень!E88+[1]квітень!E88+[1]травень!E88+[1]червень!E88+[1]липень!E88+[1]серпень!E88+[1]вересень!E88)</f>
        <v>15046.29</v>
      </c>
      <c r="F88" s="14" t="n">
        <f aca="false">SUM([1]січень!F88+[1]лютий!F88+[1]березень!F88+[1]квітень!F88+[1]травень!F88+[1]червень!F88+[1]липень!F88+[1]серпень!F88+[1]вересень!F88)</f>
        <v>245.76</v>
      </c>
      <c r="G88" s="14" t="n">
        <f aca="false">SUM([1]січень!G88+[1]лютий!G88+[1]березень!G88+[1]квітень!G88+[1]травень!G88+[1]червень!G88+[1]липень!G88+[1]серпень!G88+[1]вересень!G88)</f>
        <v>0</v>
      </c>
      <c r="H88" s="14" t="n">
        <f aca="false">SUM([1]січень!H88+[1]лютий!H88+[1]березень!H88+[1]квітень!H88+[1]травень!H88+[1]червень!H88+[1]липень!H88+[1]серпень!H88+[1]вересень!H88)</f>
        <v>1523.64</v>
      </c>
      <c r="I88" s="14" t="n">
        <f aca="false">SUM([1]січень!I88+[1]лютий!I88+[1]березень!I88+[1]квітень!I88+[1]травень!I88+[1]червень!I88+[1]липень!I88+[1]серпень!I88+[1]вересень!I88)</f>
        <v>0</v>
      </c>
      <c r="J88" s="15" t="n">
        <f aca="false">K88/D88</f>
        <v>38.5482414893208</v>
      </c>
      <c r="K88" s="16" t="n">
        <f aca="false">L88+M88+E88</f>
        <v>300865.17</v>
      </c>
      <c r="L88" s="16" t="n">
        <f aca="false">F88*1163</f>
        <v>285818.88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11" t="n">
        <v>27</v>
      </c>
      <c r="B89" s="31" t="s">
        <v>95</v>
      </c>
      <c r="C89" s="32" t="n">
        <v>964</v>
      </c>
      <c r="D89" s="13" t="n">
        <v>6025.7</v>
      </c>
      <c r="E89" s="14" t="n">
        <f aca="false">SUM([1]січень!E89+[1]лютий!E89+[1]березень!E89+[1]квітень!E89+[1]травень!E89+[1]червень!E89+[1]липень!E89+[1]серпень!E89+[1]вересень!E89)</f>
        <v>15421.47</v>
      </c>
      <c r="F89" s="14" t="n">
        <f aca="false">SUM([1]січень!F89+[1]лютий!F89+[1]березень!F89+[1]квітень!F89+[1]травень!F89+[1]червень!F89+[1]липень!F89+[1]серпень!F89+[1]вересень!F89)</f>
        <v>151.78</v>
      </c>
      <c r="G89" s="14" t="n">
        <f aca="false">SUM([1]січень!G89+[1]лютий!G89+[1]березень!G89+[1]квітень!G89+[1]травень!G89+[1]червень!G89+[1]липень!G89+[1]серпень!G89+[1]вересень!G89)</f>
        <v>0</v>
      </c>
      <c r="H89" s="14" t="n">
        <f aca="false">SUM([1]січень!H89+[1]лютий!H89+[1]березень!H89+[1]квітень!H89+[1]травень!H89+[1]червень!H89+[1]липень!H89+[1]серпень!H89+[1]вересень!H89)</f>
        <v>746.03</v>
      </c>
      <c r="I89" s="14" t="n">
        <f aca="false">SUM([1]січень!I89+[1]лютий!I89+[1]березень!I89+[1]квітень!I89+[1]травень!I89+[1]червень!I89+[1]липень!I89+[1]серпень!I89+[1]вересень!I89)</f>
        <v>63</v>
      </c>
      <c r="J89" s="15" t="n">
        <f aca="false">K89/D89</f>
        <v>31.8538277710474</v>
      </c>
      <c r="K89" s="16" t="n">
        <f aca="false">L89+M89+E89</f>
        <v>191941.61</v>
      </c>
      <c r="L89" s="16" t="n">
        <f aca="false">F89*1163</f>
        <v>176520.14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11" t="n">
        <v>28</v>
      </c>
      <c r="B90" s="31" t="s">
        <v>96</v>
      </c>
      <c r="C90" s="32" t="n">
        <v>733</v>
      </c>
      <c r="D90" s="32" t="n">
        <v>5000</v>
      </c>
      <c r="E90" s="14" t="n">
        <f aca="false">SUM([1]січень!E90+[1]лютий!E90+[1]березень!E90+[1]квітень!E90+[1]травень!E90+[1]червень!E90+[1]липень!E90+[1]серпень!E90+[1]вересень!E90)</f>
        <v>8888.04</v>
      </c>
      <c r="F90" s="14" t="n">
        <f aca="false">SUM([1]січень!F90+[1]лютий!F90+[1]березень!F90+[1]квітень!F90+[1]травень!F90+[1]червень!F90+[1]липень!F90+[1]серпень!F90+[1]вересень!F90)</f>
        <v>144.94</v>
      </c>
      <c r="G90" s="14" t="n">
        <f aca="false">SUM([1]січень!G90+[1]лютий!G90+[1]березень!G90+[1]квітень!G90+[1]травень!G90+[1]червень!G90+[1]липень!G90+[1]серпень!G90+[1]вересень!G90)</f>
        <v>0</v>
      </c>
      <c r="H90" s="14" t="n">
        <f aca="false">SUM([1]січень!H90+[1]лютий!H90+[1]березень!H90+[1]квітень!H90+[1]травень!H90+[1]червень!H90+[1]липень!H90+[1]серпень!H90+[1]вересень!H90)</f>
        <v>593.13</v>
      </c>
      <c r="I90" s="14" t="n">
        <f aca="false">SUM([1]січень!I90+[1]лютий!I90+[1]березень!I90+[1]квітень!I90+[1]травень!I90+[1]червень!I90+[1]липень!I90+[1]серпень!I90+[1]вересень!I90)</f>
        <v>113.94</v>
      </c>
      <c r="J90" s="15" t="n">
        <f aca="false">K90/D90</f>
        <v>35.490652</v>
      </c>
      <c r="K90" s="16" t="n">
        <f aca="false">L90+M90+E90</f>
        <v>177453.26</v>
      </c>
      <c r="L90" s="16" t="n">
        <f aca="false">F90*1163</f>
        <v>168565.22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11" t="n">
        <v>29</v>
      </c>
      <c r="B91" s="31" t="s">
        <v>97</v>
      </c>
      <c r="C91" s="32" t="n">
        <v>1158</v>
      </c>
      <c r="D91" s="32" t="n">
        <v>4140</v>
      </c>
      <c r="E91" s="14" t="n">
        <f aca="false">SUM([1]січень!E91+[1]лютий!E91+[1]березень!E91+[1]квітень!E91+[1]травень!E91+[1]червень!E91+[1]липень!E91+[1]серпень!E91+[1]вересень!E91)</f>
        <v>17115.14</v>
      </c>
      <c r="F91" s="14" t="n">
        <f aca="false">SUM([1]січень!F91+[1]лютий!F91+[1]березень!F91+[1]квітень!F91+[1]травень!F91+[1]червень!F91+[1]липень!F91+[1]серпень!F91+[1]вересень!F91)</f>
        <v>0</v>
      </c>
      <c r="G91" s="14" t="n">
        <f aca="false">SUM([1]січень!G91+[1]лютий!G91+[1]березень!G91+[1]квітень!G91+[1]травень!G91+[1]червень!G91+[1]липень!G91+[1]серпень!G91+[1]вересень!G91)</f>
        <v>12439.07</v>
      </c>
      <c r="H91" s="14" t="n">
        <f aca="false">SUM([1]січень!H91+[1]лютий!H91+[1]березень!H91+[1]квітень!H91+[1]травень!H91+[1]червень!H91+[1]липень!H91+[1]серпень!H91+[1]вересень!H91)</f>
        <v>523.54</v>
      </c>
      <c r="I91" s="14" t="n">
        <f aca="false">SUM([1]січень!I91+[1]лютий!I91+[1]березень!I91+[1]квітень!I91+[1]травень!I91+[1]червень!I91+[1]липень!I91+[1]серпень!I91+[1]вересень!I91)</f>
        <v>0</v>
      </c>
      <c r="J91" s="15" t="n">
        <f aca="false">K91/D91</f>
        <v>32.6778514492754</v>
      </c>
      <c r="K91" s="16" t="n">
        <f aca="false">L91+M91+E91</f>
        <v>135286.305</v>
      </c>
      <c r="L91" s="16" t="n">
        <f aca="false">F91*1163</f>
        <v>0</v>
      </c>
      <c r="M91" s="16" t="n">
        <f aca="false">G91*9.5</f>
        <v>118171.165</v>
      </c>
      <c r="N91" s="17"/>
      <c r="O91" s="18"/>
      <c r="P91" s="19"/>
    </row>
    <row r="92" customFormat="false" ht="13.8" hidden="false" customHeight="false" outlineLevel="0" collapsed="false">
      <c r="A92" s="11" t="n">
        <v>30</v>
      </c>
      <c r="B92" s="31" t="s">
        <v>98</v>
      </c>
      <c r="C92" s="32" t="n">
        <v>1503</v>
      </c>
      <c r="D92" s="32" t="n">
        <v>9462</v>
      </c>
      <c r="E92" s="14" t="n">
        <f aca="false">SUM([1]січень!E92+[1]лютий!E92+[1]березень!E92+[1]квітень!E92+[1]травень!E92+[1]червень!E92+[1]липень!E92+[1]серпень!E92+[1]вересень!E92)</f>
        <v>26051.14</v>
      </c>
      <c r="F92" s="14" t="n">
        <f aca="false">SUM([1]січень!F92+[1]лютий!F92+[1]березень!F92+[1]квітень!F92+[1]травень!F92+[1]червень!F92+[1]липень!F92+[1]серпень!F92+[1]вересень!F92)</f>
        <v>232.9</v>
      </c>
      <c r="G92" s="14" t="n">
        <f aca="false">SUM([1]січень!G92+[1]лютий!G92+[1]березень!G92+[1]квітень!G92+[1]травень!G92+[1]червень!G92+[1]липень!G92+[1]серпень!G92+[1]вересень!G92)</f>
        <v>0</v>
      </c>
      <c r="H92" s="14" t="n">
        <f aca="false">SUM([1]січень!H92+[1]лютий!H92+[1]березень!H92+[1]квітень!H92+[1]травень!H92+[1]червень!H92+[1]липень!H92+[1]серпень!H92+[1]вересень!H92)</f>
        <v>754.52</v>
      </c>
      <c r="I92" s="14" t="n">
        <f aca="false">SUM([1]січень!I92+[1]лютий!I92+[1]березень!I92+[1]квітень!I92+[1]травень!I92+[1]червень!I92+[1]липень!I92+[1]серпень!I92+[1]вересень!I92)</f>
        <v>0</v>
      </c>
      <c r="J92" s="15" t="n">
        <f aca="false">K92/D92</f>
        <v>31.3796068484464</v>
      </c>
      <c r="K92" s="16" t="n">
        <f aca="false">L92+M92+E92</f>
        <v>296913.84</v>
      </c>
      <c r="L92" s="16" t="n">
        <f aca="false">F92*1163</f>
        <v>270862.7</v>
      </c>
      <c r="M92" s="16" t="n">
        <f aca="false">G92*9.5</f>
        <v>0</v>
      </c>
      <c r="N92" s="17"/>
      <c r="O92" s="18"/>
      <c r="P92" s="19"/>
    </row>
    <row r="93" customFormat="false" ht="13.8" hidden="false" customHeight="false" outlineLevel="0" collapsed="false">
      <c r="A93" s="11" t="n">
        <v>31</v>
      </c>
      <c r="B93" s="31" t="s">
        <v>99</v>
      </c>
      <c r="C93" s="32" t="n">
        <v>1401</v>
      </c>
      <c r="D93" s="32" t="n">
        <v>7969.6</v>
      </c>
      <c r="E93" s="14" t="n">
        <f aca="false">SUM([1]січень!E93+[1]лютий!E93+[1]березень!E93+[1]квітень!E93+[1]травень!E93+[1]червень!E93+[1]липень!E93+[1]серпень!E93+[1]вересень!E93)</f>
        <v>17552.41</v>
      </c>
      <c r="F93" s="14" t="n">
        <f aca="false">SUM([1]січень!F93+[1]лютий!F93+[1]березень!F93+[1]квітень!F93+[1]травень!F93+[1]червень!F93+[1]липень!F93+[1]серпень!F93+[1]вересень!F93)</f>
        <v>238.19</v>
      </c>
      <c r="G93" s="14" t="n">
        <f aca="false">SUM([1]січень!G93+[1]лютий!G93+[1]березень!G93+[1]квітень!G93+[1]травень!G93+[1]червень!G93+[1]липень!G93+[1]серпень!G93+[1]вересень!G93)</f>
        <v>0</v>
      </c>
      <c r="H93" s="14" t="n">
        <f aca="false">SUM([1]січень!H93+[1]лютий!H93+[1]березень!H93+[1]квітень!H93+[1]травень!H93+[1]червень!H93+[1]липень!H93+[1]серпень!H93+[1]вересень!H93)</f>
        <v>1009.12</v>
      </c>
      <c r="I93" s="14" t="n">
        <f aca="false">SUM([1]січень!I93+[1]лютий!I93+[1]березень!I93+[1]квітень!I93+[1]травень!I93+[1]червень!I93+[1]липень!I93+[1]серпень!I93+[1]вересень!I93)</f>
        <v>0</v>
      </c>
      <c r="J93" s="15" t="n">
        <f aca="false">K93/D93</f>
        <v>36.9613757277655</v>
      </c>
      <c r="K93" s="16" t="n">
        <f aca="false">L93+M93+E93</f>
        <v>294567.38</v>
      </c>
      <c r="L93" s="16" t="n">
        <f aca="false">F93*1163</f>
        <v>277014.97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11" t="n">
        <v>32</v>
      </c>
      <c r="B94" s="31" t="s">
        <v>100</v>
      </c>
      <c r="C94" s="32" t="n">
        <v>1776</v>
      </c>
      <c r="D94" s="32" t="n">
        <v>7559.9</v>
      </c>
      <c r="E94" s="14" t="n">
        <f aca="false">SUM([1]січень!E94+[1]лютий!E94+[1]березень!E94+[1]квітень!E94+[1]травень!E94+[1]червень!E94+[1]липень!E94+[1]серпень!E94+[1]вересень!E94)</f>
        <v>29282.94</v>
      </c>
      <c r="F94" s="14" t="n">
        <f aca="false">SUM([1]січень!F94+[1]лютий!F94+[1]березень!F94+[1]квітень!F94+[1]травень!F94+[1]червень!F94+[1]липень!F94+[1]серпень!F94+[1]вересень!F94)</f>
        <v>184.74</v>
      </c>
      <c r="G94" s="14" t="n">
        <f aca="false">SUM([1]січень!G94+[1]лютий!G94+[1]березень!G94+[1]квітень!G94+[1]травень!G94+[1]червень!G94+[1]липень!G94+[1]серпень!G94+[1]вересень!G94)</f>
        <v>0</v>
      </c>
      <c r="H94" s="14" t="n">
        <f aca="false">SUM([1]січень!H94+[1]лютий!H94+[1]березень!H94+[1]квітень!H94+[1]травень!H94+[1]червень!H94+[1]липень!H94+[1]серпень!H94+[1]вересень!H94)</f>
        <v>827.72</v>
      </c>
      <c r="I94" s="14" t="n">
        <f aca="false">SUM([1]січень!I94+[1]лютий!I94+[1]березень!I94+[1]квітень!I94+[1]травень!I94+[1]червень!I94+[1]липень!I94+[1]серпень!I94+[1]вересень!I94)</f>
        <v>0</v>
      </c>
      <c r="J94" s="15" t="n">
        <f aca="false">K94/D94</f>
        <v>32.2934906546383</v>
      </c>
      <c r="K94" s="16" t="n">
        <f aca="false">L94+M94+E94</f>
        <v>244135.56</v>
      </c>
      <c r="L94" s="16" t="n">
        <f aca="false">F94*1163</f>
        <v>214852.62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11" t="n">
        <v>33</v>
      </c>
      <c r="B95" s="31" t="s">
        <v>101</v>
      </c>
      <c r="C95" s="32" t="n">
        <v>1550</v>
      </c>
      <c r="D95" s="32" t="n">
        <v>6358.8</v>
      </c>
      <c r="E95" s="14" t="n">
        <f aca="false">SUM([1]січень!E95+[1]лютий!E95+[1]березень!E95+[1]квітень!E95+[1]травень!E95+[1]червень!E95+[1]липень!E95+[1]серпень!E95+[1]вересень!E95)</f>
        <v>18758.24</v>
      </c>
      <c r="F95" s="14" t="n">
        <f aca="false">SUM([1]січень!F95+[1]лютий!F95+[1]березень!F95+[1]квітень!F95+[1]травень!F95+[1]червень!F95+[1]липень!F95+[1]серпень!F95+[1]вересень!F95)</f>
        <v>158.8</v>
      </c>
      <c r="G95" s="14" t="n">
        <f aca="false">SUM([1]січень!G95+[1]лютий!G95+[1]березень!G95+[1]квітень!G95+[1]травень!G95+[1]червень!G95+[1]липень!G95+[1]серпень!G95+[1]вересень!G95)</f>
        <v>0</v>
      </c>
      <c r="H95" s="14" t="n">
        <f aca="false">SUM([1]січень!H95+[1]лютий!H95+[1]березень!H95+[1]квітень!H95+[1]травень!H95+[1]червень!H95+[1]липень!H95+[1]серпень!H95+[1]вересень!H95)</f>
        <v>846.14</v>
      </c>
      <c r="I95" s="14" t="n">
        <f aca="false">SUM([1]січень!I95+[1]лютий!I95+[1]березень!I95+[1]квітень!I95+[1]травень!I95+[1]червень!I95+[1]липень!I95+[1]серпень!I95+[1]вересень!I95)</f>
        <v>0</v>
      </c>
      <c r="J95" s="15" t="n">
        <f aca="false">K95/D95</f>
        <v>31.9938730578097</v>
      </c>
      <c r="K95" s="16" t="n">
        <f aca="false">L95+M95+E95</f>
        <v>203442.64</v>
      </c>
      <c r="L95" s="16" t="n">
        <f aca="false">F95*1163</f>
        <v>184684.4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11" t="n">
        <v>34</v>
      </c>
      <c r="B96" s="31" t="s">
        <v>102</v>
      </c>
      <c r="C96" s="32" t="n">
        <v>391</v>
      </c>
      <c r="D96" s="32" t="n">
        <v>5626</v>
      </c>
      <c r="E96" s="14" t="n">
        <f aca="false">SUM([1]січень!E96+[1]лютий!E96+[1]березень!E96+[1]квітень!E96+[1]травень!E96+[1]червень!E96+[1]липень!E96+[1]серпень!E96+[1]вересень!E96)</f>
        <v>20307.85</v>
      </c>
      <c r="F96" s="14" t="n">
        <f aca="false">SUM([1]січень!F96+[1]лютий!F96+[1]березень!F96+[1]квітень!F96+[1]травень!F96+[1]червень!F96+[1]липень!F96+[1]серпень!F96+[1]вересень!F96)</f>
        <v>156.46</v>
      </c>
      <c r="G96" s="14" t="n">
        <f aca="false">SUM([1]січень!G96+[1]лютий!G96+[1]березень!G96+[1]квітень!G96+[1]травень!G96+[1]червень!G96+[1]липень!G96+[1]серпень!G96+[1]вересень!G96)</f>
        <v>0</v>
      </c>
      <c r="H96" s="14" t="n">
        <f aca="false">SUM([1]січень!H96+[1]лютий!H96+[1]березень!H96+[1]квітень!H96+[1]травень!H96+[1]червень!H96+[1]липень!H96+[1]серпень!H96+[1]вересень!H96)</f>
        <v>616.07</v>
      </c>
      <c r="I96" s="14" t="n">
        <f aca="false">SUM([1]січень!I96+[1]лютий!I96+[1]березень!I96+[1]квітень!I96+[1]травень!I96+[1]червень!I96+[1]липень!I96+[1]серпень!I96+[1]вересень!I96)</f>
        <v>0</v>
      </c>
      <c r="J96" s="15" t="n">
        <f aca="false">K96/D96</f>
        <v>35.9528670458585</v>
      </c>
      <c r="K96" s="16" t="n">
        <f aca="false">L96+M96+E96</f>
        <v>202270.83</v>
      </c>
      <c r="L96" s="16" t="n">
        <f aca="false">F96*1163</f>
        <v>181962.98</v>
      </c>
      <c r="M96" s="16" t="n">
        <f aca="false">G96*9.5</f>
        <v>0</v>
      </c>
      <c r="N96" s="17"/>
      <c r="O96" s="18"/>
      <c r="P96" s="19"/>
    </row>
    <row r="97" customFormat="false" ht="13.8" hidden="false" customHeight="false" outlineLevel="0" collapsed="false">
      <c r="A97" s="11" t="n">
        <v>35</v>
      </c>
      <c r="B97" s="31" t="s">
        <v>103</v>
      </c>
      <c r="C97" s="32" t="n">
        <v>819</v>
      </c>
      <c r="D97" s="32" t="n">
        <v>7454.8</v>
      </c>
      <c r="E97" s="14" t="n">
        <f aca="false">SUM([1]січень!E97+[1]лютий!E97+[1]березень!E97+[1]квітень!E97+[1]травень!E97+[1]червень!E97+[1]липень!E97+[1]серпень!E97+[1]вересень!E97)</f>
        <v>9145.92</v>
      </c>
      <c r="F97" s="14" t="n">
        <f aca="false">SUM([1]січень!F97+[1]лютий!F97+[1]березень!F97+[1]квітень!F97+[1]травень!F97+[1]червень!F97+[1]липень!F97+[1]серпень!F97+[1]вересень!F97)</f>
        <v>182.69</v>
      </c>
      <c r="G97" s="14" t="n">
        <f aca="false">SUM([1]січень!G97+[1]лютий!G97+[1]березень!G97+[1]квітень!G97+[1]травень!G97+[1]червень!G97+[1]липень!G97+[1]серпень!G97+[1]вересень!G97)</f>
        <v>0</v>
      </c>
      <c r="H97" s="14" t="n">
        <f aca="false">SUM([1]січень!H97+[1]лютий!H97+[1]березень!H97+[1]квітень!H97+[1]травень!H97+[1]червень!H97+[1]липень!H97+[1]серпень!H97+[1]вересень!H97)</f>
        <v>667.31</v>
      </c>
      <c r="I97" s="14" t="n">
        <f aca="false">SUM([1]січень!I97+[1]лютий!I97+[1]березень!I97+[1]квітень!I97+[1]травень!I97+[1]червень!I97+[1]липень!I97+[1]серпень!I97+[1]вересень!I97)</f>
        <v>0</v>
      </c>
      <c r="J97" s="15" t="n">
        <f aca="false">K97/D97</f>
        <v>29.7277445404303</v>
      </c>
      <c r="K97" s="16" t="n">
        <f aca="false">L97+M97+E97</f>
        <v>221614.39</v>
      </c>
      <c r="L97" s="16" t="n">
        <f aca="false">F97*1163</f>
        <v>212468.47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11" t="n">
        <v>36</v>
      </c>
      <c r="B98" s="31" t="s">
        <v>104</v>
      </c>
      <c r="C98" s="32" t="n">
        <v>627</v>
      </c>
      <c r="D98" s="32" t="n">
        <v>9508</v>
      </c>
      <c r="E98" s="14" t="n">
        <f aca="false">SUM([1]січень!E98+[1]лютий!E98+[1]березень!E98+[1]квітень!E98+[1]травень!E98+[1]червень!E98+[1]липень!E98+[1]серпень!E98+[1]вересень!E98)</f>
        <v>68986.09</v>
      </c>
      <c r="F98" s="14" t="n">
        <f aca="false">SUM([1]січень!F98+[1]лютий!F98+[1]березень!F98+[1]квітень!F98+[1]травень!F98+[1]червень!F98+[1]липень!F98+[1]серпень!F98+[1]вересень!F98)</f>
        <v>161.24</v>
      </c>
      <c r="G98" s="14" t="n">
        <f aca="false">SUM([1]січень!G98+[1]лютий!G98+[1]березень!G98+[1]квітень!G98+[1]травень!G98+[1]червень!G98+[1]липень!G98+[1]серпень!G98+[1]вересень!G98)</f>
        <v>0</v>
      </c>
      <c r="H98" s="14" t="n">
        <f aca="false">SUM([1]січень!H98+[1]лютий!H98+[1]березень!H98+[1]квітень!H98+[1]травень!H98+[1]червень!H98+[1]липень!H98+[1]серпень!H98+[1]вересень!H98)</f>
        <v>1339.52</v>
      </c>
      <c r="I98" s="14" t="n">
        <f aca="false">SUM([1]січень!I98+[1]лютий!I98+[1]березень!I98+[1]квітень!I98+[1]травень!I98+[1]червень!I98+[1]липень!I98+[1]серпень!I98+[1]вересень!I98)</f>
        <v>229.35</v>
      </c>
      <c r="J98" s="15" t="n">
        <f aca="false">K98/D98</f>
        <v>26.9781457719815</v>
      </c>
      <c r="K98" s="16" t="n">
        <f aca="false">L98+M98+E98</f>
        <v>256508.21</v>
      </c>
      <c r="L98" s="16" t="n">
        <f aca="false">F98*1163</f>
        <v>187522.12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11" t="n">
        <v>37</v>
      </c>
      <c r="B99" s="31" t="s">
        <v>105</v>
      </c>
      <c r="C99" s="32" t="n">
        <v>527</v>
      </c>
      <c r="D99" s="32" t="n">
        <v>5073</v>
      </c>
      <c r="E99" s="14" t="n">
        <f aca="false">SUM([1]січень!E99+[1]лютий!E99+[1]березень!E99+[1]квітень!E99+[1]травень!E99+[1]червень!E99+[1]липень!E99+[1]серпень!E99+[1]вересень!E99)</f>
        <v>131605.2</v>
      </c>
      <c r="F99" s="14" t="n">
        <f aca="false">SUM([1]січень!F99+[1]лютий!F99+[1]березень!F99+[1]квітень!F99+[1]травень!F99+[1]червень!F99+[1]липень!F99+[1]серпень!F99+[1]вересень!F99)</f>
        <v>0</v>
      </c>
      <c r="G99" s="14" t="n">
        <f aca="false">SUM([1]січень!G99+[1]лютий!G99+[1]березень!G99+[1]квітень!G99+[1]травень!G99+[1]червень!G99+[1]липень!G99+[1]серпень!G99+[1]вересень!G99)</f>
        <v>0</v>
      </c>
      <c r="H99" s="14" t="n">
        <f aca="false">SUM([1]січень!H99+[1]лютий!H99+[1]березень!H99+[1]квітень!H99+[1]травень!H99+[1]червень!H99+[1]липень!H99+[1]серпень!H99+[1]вересень!H99)</f>
        <v>383</v>
      </c>
      <c r="I99" s="14" t="n">
        <f aca="false">SUM([1]січень!I99+[1]лютий!I99+[1]березень!I99+[1]квітень!I99+[1]травень!I99+[1]червень!I99+[1]липень!I99+[1]серпень!I99+[1]вересень!I99)</f>
        <v>0</v>
      </c>
      <c r="J99" s="15" t="n">
        <f aca="false">K99/D99</f>
        <v>25.9422826729746</v>
      </c>
      <c r="K99" s="16" t="n">
        <f aca="false">L99+M99+E99</f>
        <v>131605.2</v>
      </c>
      <c r="L99" s="16" t="n">
        <f aca="false">F99*1163</f>
        <v>0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11" t="n">
        <v>38</v>
      </c>
      <c r="B100" s="31" t="s">
        <v>106</v>
      </c>
      <c r="C100" s="32" t="n">
        <v>1702</v>
      </c>
      <c r="D100" s="32" t="n">
        <v>8678</v>
      </c>
      <c r="E100" s="14" t="n">
        <f aca="false">SUM([1]січень!E100+[1]лютий!E100+[1]березень!E100+[1]квітень!E100+[1]травень!E100+[1]червень!E100+[1]липень!E100+[1]серпень!E100+[1]вересень!E100)</f>
        <v>15872.52</v>
      </c>
      <c r="F100" s="14" t="n">
        <f aca="false">SUM([1]січень!F100+[1]лютий!F100+[1]березень!F100+[1]квітень!F100+[1]травень!F100+[1]червень!F100+[1]липень!F100+[1]серпень!F100+[1]вересень!F100)</f>
        <v>168.31</v>
      </c>
      <c r="G100" s="14" t="n">
        <f aca="false">SUM([1]січень!G100+[1]лютий!G100+[1]березень!G100+[1]квітень!G100+[1]травень!G100+[1]червень!G100+[1]липень!G100+[1]серпень!G100+[1]вересень!G100)</f>
        <v>0</v>
      </c>
      <c r="H100" s="14" t="n">
        <f aca="false">SUM([1]січень!H100+[1]лютий!H100+[1]березень!H100+[1]квітень!H100+[1]травень!H100+[1]червень!H100+[1]липень!H100+[1]серпень!H100+[1]вересень!H100)</f>
        <v>1009.55</v>
      </c>
      <c r="I100" s="14" t="n">
        <f aca="false">SUM([1]січень!I100+[1]лютий!I100+[1]березень!I100+[1]квітень!I100+[1]травень!I100+[1]червень!I100+[1]липень!I100+[1]серпень!I100+[1]вересень!I100)</f>
        <v>0</v>
      </c>
      <c r="J100" s="15" t="n">
        <f aca="false">K100/D100</f>
        <v>24.385463240378</v>
      </c>
      <c r="K100" s="16" t="n">
        <f aca="false">L100+M100+E100</f>
        <v>211617.05</v>
      </c>
      <c r="L100" s="16" t="n">
        <f aca="false">F100*1163</f>
        <v>195744.53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11" t="n">
        <v>39</v>
      </c>
      <c r="B101" s="31" t="s">
        <v>107</v>
      </c>
      <c r="C101" s="32" t="n">
        <v>667</v>
      </c>
      <c r="D101" s="32" t="n">
        <v>10267.3</v>
      </c>
      <c r="E101" s="14" t="n">
        <f aca="false">SUM([1]січень!E101+[1]лютий!E101+[1]березень!E101+[1]квітень!E101+[1]травень!E101+[1]червень!E101+[1]липень!E101+[1]серпень!E101+[1]вересень!E101)</f>
        <v>18398.92</v>
      </c>
      <c r="F101" s="14" t="n">
        <f aca="false">SUM([1]січень!F101+[1]лютий!F101+[1]березень!F101+[1]квітень!F101+[1]травень!F101+[1]червень!F101+[1]липень!F101+[1]серпень!F101+[1]вересень!F101)</f>
        <v>133.11</v>
      </c>
      <c r="G101" s="14" t="n">
        <f aca="false">SUM([1]січень!G101+[1]лютий!G101+[1]березень!G101+[1]квітень!G101+[1]травень!G101+[1]червень!G101+[1]липень!G101+[1]серпень!G101+[1]вересень!G101)</f>
        <v>0</v>
      </c>
      <c r="H101" s="14" t="n">
        <f aca="false">SUM([1]січень!H101+[1]лютий!H101+[1]березень!H101+[1]квітень!H101+[1]травень!H101+[1]червень!H101+[1]липень!H101+[1]серпень!H101+[1]вересень!H101)</f>
        <v>786.25</v>
      </c>
      <c r="I101" s="14" t="n">
        <f aca="false">SUM([1]січень!I101+[1]лютий!I101+[1]березень!I101+[1]квітень!I101+[1]травень!I101+[1]червень!I101+[1]липень!I101+[1]серпень!I101+[1]вересень!I101)</f>
        <v>37.42</v>
      </c>
      <c r="J101" s="15" t="n">
        <f aca="false">K101/D101</f>
        <v>16.8696590145413</v>
      </c>
      <c r="K101" s="16" t="n">
        <f aca="false">L101+M101+E101</f>
        <v>173205.85</v>
      </c>
      <c r="L101" s="16" t="n">
        <f aca="false">F101*1163</f>
        <v>154806.93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11" t="n">
        <v>40</v>
      </c>
      <c r="B102" s="31" t="s">
        <v>108</v>
      </c>
      <c r="C102" s="32" t="n">
        <v>1824</v>
      </c>
      <c r="D102" s="32" t="n">
        <v>14670</v>
      </c>
      <c r="E102" s="14" t="n">
        <f aca="false">SUM([1]січень!E102+[1]лютий!E102+[1]березень!E102+[1]квітень!E102+[1]травень!E102+[1]червень!E102+[1]липень!E102+[1]серпень!E102+[1]вересень!E102)</f>
        <v>51222.64</v>
      </c>
      <c r="F102" s="14" t="n">
        <f aca="false">SUM([1]січень!F102+[1]лютий!F102+[1]березень!F102+[1]квітень!F102+[1]травень!F102+[1]червень!F102+[1]липень!F102+[1]серпень!F102+[1]вересень!F102)</f>
        <v>134.67</v>
      </c>
      <c r="G102" s="14" t="n">
        <f aca="false">SUM([1]січень!G102+[1]лютий!G102+[1]березень!G102+[1]квітень!G102+[1]травень!G102+[1]червень!G102+[1]липень!G102+[1]серпень!G102+[1]вересень!G102)</f>
        <v>0</v>
      </c>
      <c r="H102" s="14" t="n">
        <f aca="false">SUM([1]січень!H102+[1]лютий!H102+[1]березень!H102+[1]квітень!H102+[1]травень!H102+[1]червень!H102+[1]липень!H102+[1]серпень!H102+[1]вересень!H102)</f>
        <v>1936.74</v>
      </c>
      <c r="I102" s="14" t="n">
        <f aca="false">SUM([1]січень!I102+[1]лютий!I102+[1]березень!I102+[1]квітень!I102+[1]травень!I102+[1]червень!I102+[1]липень!I102+[1]серпень!I102+[1]вересень!I102)</f>
        <v>470.7</v>
      </c>
      <c r="J102" s="15" t="n">
        <f aca="false">K102/D102</f>
        <v>14.1679516019087</v>
      </c>
      <c r="K102" s="16" t="n">
        <f aca="false">L102+M102+E102</f>
        <v>207843.85</v>
      </c>
      <c r="L102" s="16" t="n">
        <f aca="false">F102*1163</f>
        <v>156621.21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11" t="n">
        <v>41</v>
      </c>
      <c r="B103" s="31" t="s">
        <v>109</v>
      </c>
      <c r="C103" s="32" t="n">
        <v>101</v>
      </c>
      <c r="D103" s="32" t="n">
        <v>763</v>
      </c>
      <c r="E103" s="14" t="n">
        <f aca="false">SUM([1]січень!E103+[1]лютий!E103+[1]березень!E103+[1]квітень!E103+[1]травень!E103+[1]червень!E103+[1]липень!E103+[1]серпень!E103+[1]вересень!E103)</f>
        <v>9311.69</v>
      </c>
      <c r="F103" s="14" t="n">
        <f aca="false">SUM([1]січень!F103+[1]лютий!F103+[1]березень!F103+[1]квітень!F103+[1]травень!F103+[1]червень!F103+[1]липень!F103+[1]серпень!F103+[1]вересень!F103)</f>
        <v>0</v>
      </c>
      <c r="G103" s="14" t="n">
        <f aca="false">SUM([1]січень!G103+[1]лютий!G103+[1]березень!G103+[1]квітень!G103+[1]травень!G103+[1]червень!G103+[1]липень!G103+[1]серпень!G103+[1]вересень!G103)</f>
        <v>0</v>
      </c>
      <c r="H103" s="14" t="n">
        <f aca="false">SUM([1]січень!H103+[1]лютий!H103+[1]березень!H103+[1]квітень!H103+[1]травень!H103+[1]червень!H103+[1]липень!H103+[1]серпень!H103+[1]вересень!H103)</f>
        <v>0</v>
      </c>
      <c r="I103" s="14" t="n">
        <f aca="false">SUM([1]січень!I103+[1]лютий!I103+[1]березень!I103+[1]квітень!I103+[1]травень!I103+[1]червень!I103+[1]липень!I103+[1]серпень!I103+[1]вересень!I103)</f>
        <v>0</v>
      </c>
      <c r="J103" s="15" t="n">
        <f aca="false">K103/D103</f>
        <v>12.2040498034076</v>
      </c>
      <c r="K103" s="16" t="n">
        <f aca="false">L103+M103+E103</f>
        <v>9311.69</v>
      </c>
      <c r="L103" s="16" t="n">
        <f aca="false">F103*1163</f>
        <v>0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11" t="n">
        <v>42</v>
      </c>
      <c r="B104" s="31" t="s">
        <v>110</v>
      </c>
      <c r="C104" s="32" t="n">
        <v>57</v>
      </c>
      <c r="D104" s="32" t="n">
        <v>626</v>
      </c>
      <c r="E104" s="14" t="n">
        <f aca="false">SUM([1]січень!E104+[1]лютий!E104+[1]березень!E104+[1]квітень!E104+[1]травень!E104+[1]червень!E104+[1]липень!E104+[1]серпень!E104+[1]вересень!E104)</f>
        <v>7887.79</v>
      </c>
      <c r="F104" s="14" t="n">
        <f aca="false">SUM([1]січень!F104+[1]лютий!F104+[1]березень!F104+[1]квітень!F104+[1]травень!F104+[1]червень!F104+[1]липень!F104+[1]серпень!F104+[1]вересень!F104)</f>
        <v>0</v>
      </c>
      <c r="G104" s="14" t="n">
        <f aca="false">SUM([1]січень!G104+[1]лютий!G104+[1]березень!G104+[1]квітень!G104+[1]травень!G104+[1]червень!G104+[1]липень!G104+[1]серпень!G104+[1]вересень!G104)</f>
        <v>0</v>
      </c>
      <c r="H104" s="14" t="n">
        <f aca="false">SUM([1]січень!H104+[1]лютий!H104+[1]березень!H104+[1]квітень!H104+[1]травень!H104+[1]червень!H104+[1]липень!H104+[1]серпень!H104+[1]вересень!H104)</f>
        <v>120.5</v>
      </c>
      <c r="I104" s="14" t="n">
        <f aca="false">SUM([1]січень!I104+[1]лютий!I104+[1]березень!I104+[1]квітень!I104+[1]травень!I104+[1]червень!I104+[1]липень!I104+[1]серпень!I104+[1]вересень!I104)</f>
        <v>0</v>
      </c>
      <c r="J104" s="15" t="n">
        <f aca="false">K104/D104</f>
        <v>12.600303514377</v>
      </c>
      <c r="K104" s="16" t="n">
        <f aca="false">L104+M104+E104</f>
        <v>7887.79</v>
      </c>
      <c r="L104" s="16" t="n">
        <f aca="false">F104*1163</f>
        <v>0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11" t="n">
        <v>43</v>
      </c>
      <c r="B105" s="31" t="s">
        <v>111</v>
      </c>
      <c r="C105" s="32" t="n">
        <v>163</v>
      </c>
      <c r="D105" s="13" t="n">
        <v>1947.3</v>
      </c>
      <c r="E105" s="14" t="n">
        <f aca="false">SUM([1]січень!E105+[1]лютий!E105+[1]березень!E105+[1]квітень!E105+[1]травень!E105+[1]червень!E105+[1]липень!E105+[1]серпень!E105+[1]вересень!E105)</f>
        <v>17911.94</v>
      </c>
      <c r="F105" s="14" t="n">
        <f aca="false">SUM([1]січень!F105+[1]лютий!F105+[1]березень!F105+[1]квітень!F105+[1]травень!F105+[1]червень!F105+[1]липень!F105+[1]серпень!F105+[1]вересень!F105)</f>
        <v>0</v>
      </c>
      <c r="G105" s="14" t="n">
        <f aca="false">SUM([1]січень!G105+[1]лютий!G105+[1]березень!G105+[1]квітень!G105+[1]травень!G105+[1]червень!G105+[1]липень!G105+[1]серпень!G105+[1]вересень!G105)</f>
        <v>0</v>
      </c>
      <c r="H105" s="14" t="n">
        <f aca="false">SUM([1]січень!H105+[1]лютий!H105+[1]березень!H105+[1]квітень!H105+[1]травень!H105+[1]червень!H105+[1]липень!H105+[1]серпень!H105+[1]вересень!H105)</f>
        <v>301.98</v>
      </c>
      <c r="I105" s="14" t="n">
        <f aca="false">SUM([1]січень!I105+[1]лютий!I105+[1]березень!I105+[1]квітень!I105+[1]травень!I105+[1]червень!I105+[1]липень!I105+[1]серпень!I105+[1]вересень!I105)</f>
        <v>0</v>
      </c>
      <c r="J105" s="15" t="n">
        <f aca="false">K105/D105</f>
        <v>9.19834642838803</v>
      </c>
      <c r="K105" s="16" t="n">
        <f aca="false">L105+M105+E105</f>
        <v>17911.94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5.9" hidden="false" customHeight="true" outlineLevel="0" collapsed="false">
      <c r="A106" s="11" t="n">
        <v>44</v>
      </c>
      <c r="B106" s="31" t="s">
        <v>112</v>
      </c>
      <c r="C106" s="32" t="n">
        <v>310</v>
      </c>
      <c r="D106" s="32" t="n">
        <v>1443</v>
      </c>
      <c r="E106" s="14" t="n">
        <f aca="false">SUM([1]січень!E106+[1]лютий!E106+[1]березень!E106+[1]квітень!E106+[1]травень!E106+[1]червень!E106+[1]липень!E106+[1]серпень!E106+[1]вересень!E106)</f>
        <v>1435.1</v>
      </c>
      <c r="F106" s="14" t="n">
        <f aca="false">SUM([1]січень!F106+[1]лютий!F106+[1]березень!F106+[1]квітень!F106+[1]травень!F106+[1]червень!F106+[1]липень!F106+[1]серпень!F106+[1]вересень!F106)</f>
        <v>0</v>
      </c>
      <c r="G106" s="14" t="n">
        <f aca="false">SUM([1]січень!G106+[1]лютий!G106+[1]березень!G106+[1]квітень!G106+[1]травень!G106+[1]червень!G106+[1]липень!G106+[1]серпень!G106+[1]вересень!G106)</f>
        <v>0</v>
      </c>
      <c r="H106" s="14" t="n">
        <f aca="false">SUM([1]січень!H106+[1]лютий!H106+[1]березень!H106+[1]квітень!H106+[1]травень!H106+[1]червень!H106+[1]липень!H106+[1]серпень!H106+[1]вересень!H106)</f>
        <v>0</v>
      </c>
      <c r="I106" s="14" t="n">
        <f aca="false">SUM([1]січень!I106+[1]лютий!I106+[1]березень!I106+[1]квітень!I106+[1]травень!I106+[1]червень!I106+[1]липень!I106+[1]серпень!I106+[1]вересень!I106)</f>
        <v>0</v>
      </c>
      <c r="J106" s="15" t="n">
        <f aca="false">K106/D106</f>
        <v>0.994525294525294</v>
      </c>
      <c r="K106" s="16" t="n">
        <f aca="false">L106+M106+E106</f>
        <v>1435.1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6.4" hidden="false" customHeight="true" outlineLevel="0" collapsed="false">
      <c r="A107" s="11" t="n">
        <v>45</v>
      </c>
      <c r="B107" s="33" t="s">
        <v>113</v>
      </c>
      <c r="C107" s="32" t="n">
        <v>26</v>
      </c>
      <c r="D107" s="32" t="n">
        <v>154</v>
      </c>
      <c r="E107" s="14" t="n">
        <f aca="false">SUM([1]лютий!E107+[1]березень!E107+[1]квітень!E107+[1]травень!E107+[1]червень!E107+[1]липень!E107+[1]серпень!E107+[1]вересень!E107)</f>
        <v>294.49</v>
      </c>
      <c r="F107" s="14" t="n">
        <f aca="false">SUM([1]лютий!F107+[1]березень!F107+[1]квітень!F107+[1]травень!F107+[1]червень!F107+[1]липень!F107+[1]серпень!F107+[1]вересень!F107)</f>
        <v>0</v>
      </c>
      <c r="G107" s="14" t="n">
        <f aca="false">SUM([1]лютий!G107+[1]березень!G107+[1]квітень!G107+[1]травень!G107+[1]червень!G107+[1]липень!G107+[1]серпень!G107+[1]вересень!G107)</f>
        <v>0</v>
      </c>
      <c r="H107" s="14" t="n">
        <f aca="false">SUM([1]лютий!H107+[1]березень!H107+[1]квітень!H107+[1]травень!H107+[1]червень!H107+[1]липень!H107+[1]серпень!H107+[1]вересень!H107)</f>
        <v>0</v>
      </c>
      <c r="I107" s="14" t="n">
        <f aca="false">SUM([1]лютий!I107+[1]березень!I107+[1]квітень!I107+[1]травень!I107+[1]червень!I107+[1]липень!I107+[1]серпень!I107+[1]вересень!I107)</f>
        <v>0</v>
      </c>
      <c r="J107" s="15" t="n">
        <f aca="false">K107/D107</f>
        <v>1.91227272727273</v>
      </c>
      <c r="K107" s="16" t="n">
        <f aca="false">L107+M107+E107</f>
        <v>294.49</v>
      </c>
      <c r="L107" s="16" t="n">
        <f aca="false">F107*1163</f>
        <v>0</v>
      </c>
      <c r="M107" s="16" t="n">
        <f aca="false">G107*9.5</f>
        <v>0</v>
      </c>
      <c r="N107" s="17"/>
      <c r="O107" s="18"/>
      <c r="P107" s="19"/>
    </row>
    <row r="108" customFormat="false" ht="13.8" hidden="false" customHeight="false" outlineLevel="0" collapsed="false">
      <c r="A108" s="28"/>
      <c r="B108" s="23" t="s">
        <v>66</v>
      </c>
      <c r="C108" s="24" t="n">
        <f aca="false">SUM(C63:C107)</f>
        <v>37813</v>
      </c>
      <c r="D108" s="24" t="n">
        <f aca="false">SUM(D63:D107)</f>
        <v>212648.49</v>
      </c>
      <c r="E108" s="24" t="n">
        <f aca="false">SUM(E63:E107)</f>
        <v>959877.47</v>
      </c>
      <c r="F108" s="24" t="n">
        <f aca="false">SUM(F63:F107)</f>
        <v>5743.77</v>
      </c>
      <c r="G108" s="24" t="n">
        <f aca="false">SUM(G63:G107)</f>
        <v>57892.6</v>
      </c>
      <c r="H108" s="24" t="n">
        <f aca="false">SUM(H63:H107)</f>
        <v>28430.68</v>
      </c>
      <c r="I108" s="24" t="n">
        <f aca="false">SUM(I63:I107)</f>
        <v>2579.87</v>
      </c>
      <c r="J108" s="26"/>
      <c r="K108" s="27"/>
      <c r="L108" s="27"/>
      <c r="M108" s="27"/>
      <c r="N108" s="17"/>
      <c r="O108" s="18"/>
    </row>
    <row r="109" customFormat="false" ht="13.8" hidden="false" customHeight="false" outlineLevel="0" collapsed="false">
      <c r="A109" s="28"/>
      <c r="B109" s="23" t="s">
        <v>67</v>
      </c>
      <c r="C109" s="24"/>
      <c r="D109" s="24"/>
      <c r="E109" s="24"/>
      <c r="F109" s="24"/>
      <c r="G109" s="24"/>
      <c r="H109" s="24"/>
      <c r="I109" s="24"/>
      <c r="J109" s="34" t="n">
        <f aca="false">SUM(J63:J107)/45</f>
        <v>48.5954211523514</v>
      </c>
      <c r="K109" s="27"/>
      <c r="L109" s="27"/>
      <c r="M109" s="27"/>
      <c r="N109" s="17"/>
      <c r="O109" s="18"/>
    </row>
    <row r="110" customFormat="false" ht="13.5" hidden="false" customHeight="true" outlineLevel="0" collapsed="false">
      <c r="A110" s="28"/>
      <c r="B110" s="28" t="s">
        <v>114</v>
      </c>
      <c r="C110" s="28"/>
      <c r="D110" s="28"/>
      <c r="E110" s="35" t="n">
        <f aca="false">E56+E108</f>
        <v>2172413.05</v>
      </c>
      <c r="F110" s="35" t="n">
        <f aca="false">F56+F108</f>
        <v>9281.66</v>
      </c>
      <c r="G110" s="35" t="n">
        <f aca="false">G56+G108</f>
        <v>79762.53</v>
      </c>
      <c r="H110" s="35" t="n">
        <f aca="false">H56+H108</f>
        <v>67756.87</v>
      </c>
      <c r="I110" s="35" t="n">
        <f aca="false">I56+I108</f>
        <v>13181.59</v>
      </c>
      <c r="J110" s="36"/>
      <c r="K110" s="28"/>
      <c r="L110" s="28"/>
      <c r="M110" s="28"/>
      <c r="N110" s="17"/>
      <c r="O110" s="18"/>
    </row>
    <row r="111" customFormat="false" ht="13.8" hidden="false" customHeight="false" outlineLevel="0" collapsed="false">
      <c r="A111" s="37"/>
      <c r="B111" s="38"/>
      <c r="C111" s="39"/>
      <c r="D111" s="39"/>
      <c r="E111" s="39"/>
      <c r="F111" s="39"/>
      <c r="G111" s="39"/>
      <c r="H111" s="39"/>
      <c r="I111" s="39"/>
      <c r="J111" s="40"/>
      <c r="K111" s="41"/>
      <c r="L111" s="41"/>
      <c r="M111" s="41"/>
      <c r="O111" s="18"/>
    </row>
    <row r="112" customFormat="false" ht="13.8" hidden="false" customHeight="false" outlineLevel="0" collapsed="false">
      <c r="A112" s="37"/>
      <c r="B112" s="38"/>
      <c r="C112" s="39"/>
      <c r="D112" s="39"/>
      <c r="E112" s="39"/>
      <c r="F112" s="39"/>
      <c r="G112" s="39"/>
      <c r="H112" s="39"/>
      <c r="I112" s="39"/>
      <c r="J112" s="40"/>
      <c r="K112" s="41"/>
      <c r="L112" s="41"/>
      <c r="M112" s="41"/>
      <c r="O112" s="18"/>
    </row>
    <row r="113" customFormat="false" ht="13.8" hidden="false" customHeight="false" outlineLevel="0" collapsed="false">
      <c r="A113" s="37"/>
      <c r="B113" s="38"/>
      <c r="C113" s="39"/>
      <c r="D113" s="39"/>
      <c r="E113" s="39"/>
      <c r="F113" s="39"/>
      <c r="G113" s="39"/>
      <c r="H113" s="39"/>
      <c r="I113" s="39"/>
      <c r="J113" s="40"/>
      <c r="K113" s="41"/>
      <c r="L113" s="41"/>
      <c r="M113" s="41"/>
      <c r="O113" s="18"/>
    </row>
    <row r="114" customFormat="false" ht="13.8" hidden="false" customHeight="false" outlineLevel="0" collapsed="false">
      <c r="A114" s="37"/>
      <c r="B114" s="38"/>
      <c r="C114" s="39"/>
      <c r="D114" s="39"/>
      <c r="E114" s="39"/>
      <c r="F114" s="39"/>
      <c r="G114" s="39"/>
      <c r="H114" s="39"/>
      <c r="I114" s="39"/>
      <c r="J114" s="40"/>
      <c r="K114" s="41"/>
      <c r="L114" s="41"/>
      <c r="M114" s="41"/>
      <c r="O114" s="18"/>
    </row>
    <row r="115" customFormat="false" ht="17.9" hidden="false" customHeight="true" outlineLevel="0" collapsed="false">
      <c r="A115" s="37"/>
      <c r="B115" s="38"/>
      <c r="C115" s="39"/>
      <c r="D115" s="39"/>
      <c r="E115" s="39"/>
      <c r="F115" s="39"/>
      <c r="G115" s="39"/>
      <c r="H115" s="39"/>
      <c r="I115" s="39"/>
      <c r="J115" s="40"/>
      <c r="K115" s="41"/>
      <c r="L115" s="41"/>
      <c r="M115" s="41"/>
      <c r="N115" s="17"/>
      <c r="O115" s="18"/>
    </row>
    <row r="116" customFormat="false" ht="11.15" hidden="false" customHeight="true" outlineLevel="0" collapsed="false">
      <c r="A116" s="37"/>
      <c r="B116" s="38"/>
      <c r="C116" s="39"/>
      <c r="D116" s="39"/>
      <c r="E116" s="39"/>
      <c r="F116" s="39"/>
      <c r="G116" s="39"/>
      <c r="H116" s="39"/>
      <c r="I116" s="39"/>
      <c r="J116" s="40"/>
      <c r="K116" s="42"/>
      <c r="L116" s="41"/>
      <c r="M116" s="41"/>
      <c r="N116" s="17"/>
      <c r="O116" s="18"/>
    </row>
    <row r="117" customFormat="false" ht="11.15" hidden="false" customHeight="true" outlineLevel="0" collapsed="false">
      <c r="N117" s="17"/>
      <c r="O117" s="18"/>
    </row>
    <row r="118" customFormat="false" ht="24.75" hidden="false" customHeight="true" outlineLevel="0" collapsed="false">
      <c r="A118" s="5" t="s">
        <v>1</v>
      </c>
      <c r="B118" s="6" t="s">
        <v>2</v>
      </c>
      <c r="C118" s="6" t="s">
        <v>3</v>
      </c>
      <c r="D118" s="6" t="s">
        <v>4</v>
      </c>
      <c r="E118" s="6" t="s">
        <v>5</v>
      </c>
      <c r="F118" s="6"/>
      <c r="G118" s="6"/>
      <c r="H118" s="6"/>
      <c r="I118" s="6"/>
      <c r="J118" s="6" t="s">
        <v>6</v>
      </c>
      <c r="K118" s="6" t="s">
        <v>7</v>
      </c>
      <c r="L118" s="6"/>
      <c r="M118" s="6"/>
      <c r="N118" s="17"/>
      <c r="O118" s="18"/>
    </row>
    <row r="119" customFormat="false" ht="35.1" hidden="false" customHeight="false" outlineLevel="0" collapsed="false">
      <c r="A119" s="5"/>
      <c r="B119" s="6"/>
      <c r="C119" s="6"/>
      <c r="D119" s="6"/>
      <c r="E119" s="6" t="s">
        <v>8</v>
      </c>
      <c r="F119" s="6" t="s">
        <v>9</v>
      </c>
      <c r="G119" s="6" t="s">
        <v>10</v>
      </c>
      <c r="H119" s="6" t="s">
        <v>11</v>
      </c>
      <c r="I119" s="6" t="s">
        <v>12</v>
      </c>
      <c r="J119" s="6"/>
      <c r="K119" s="6" t="s">
        <v>13</v>
      </c>
      <c r="L119" s="6" t="s">
        <v>14</v>
      </c>
      <c r="M119" s="6" t="s">
        <v>15</v>
      </c>
      <c r="N119" s="17"/>
      <c r="O119" s="18"/>
    </row>
    <row r="120" customFormat="false" ht="13.8" hidden="false" customHeight="false" outlineLevel="0" collapsed="false">
      <c r="A120" s="43" t="s">
        <v>115</v>
      </c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17"/>
      <c r="O120" s="18"/>
    </row>
    <row r="121" customFormat="false" ht="24.35" hidden="false" customHeight="false" outlineLevel="0" collapsed="false">
      <c r="A121" s="44" t="n">
        <v>1</v>
      </c>
      <c r="B121" s="31" t="s">
        <v>116</v>
      </c>
      <c r="C121" s="45" t="n">
        <v>14</v>
      </c>
      <c r="D121" s="46" t="n">
        <v>31</v>
      </c>
      <c r="E121" s="47" t="n">
        <f aca="false">SUM([1]січень!E120+[1]лютий!E121+[1]березень!E121+[1]квітень!E121+[1]травень!E121+[1]червень!E121+[1]липень!E121+[1]серпень!E121+[1]вересень!E121)</f>
        <v>36.13</v>
      </c>
      <c r="F121" s="47" t="n">
        <f aca="false">SUM([1]січень!F120+[1]лютий!F121+[1]березень!F121+[1]квітень!F121+[1]травень!F121+[1]червень!F121+[1]липень!F121+[1]серпень!F121+[1]вересень!F121)</f>
        <v>0</v>
      </c>
      <c r="G121" s="47" t="n">
        <f aca="false">SUM([1]січень!G120+[1]лютий!G121+[1]березень!G121+[1]квітень!G121+[1]травень!G121+[1]червень!G121+[1]липень!G121+[1]серпень!G121+[1]вересень!G121)</f>
        <v>841.69</v>
      </c>
      <c r="H121" s="47" t="n">
        <f aca="false">SUM([1]січень!H120+[1]лютий!H121+[1]березень!H121+[1]квітень!H121+[1]травень!H121+[1]червень!H121+[1]липень!H121+[1]серпень!H121+[1]вересень!H121)</f>
        <v>0</v>
      </c>
      <c r="I121" s="47" t="n">
        <f aca="false">SUM([1]січень!I120+[1]лютий!I121+[1]березень!I121+[1]квітень!I121+[1]травень!I121+[1]червень!I121+[1]липень!I121+[1]серпень!I121+[1]вересень!I121)</f>
        <v>0</v>
      </c>
      <c r="J121" s="48" t="n">
        <f aca="false">K121/D121</f>
        <v>259.102741935484</v>
      </c>
      <c r="K121" s="49" t="n">
        <f aca="false">L121+M121+E121</f>
        <v>8032.185</v>
      </c>
      <c r="L121" s="49" t="n">
        <f aca="false">F121*1163</f>
        <v>0</v>
      </c>
      <c r="M121" s="49" t="n">
        <f aca="false">G121*9.5</f>
        <v>7996.055</v>
      </c>
      <c r="N121" s="17"/>
      <c r="O121" s="18"/>
    </row>
    <row r="122" customFormat="false" ht="16.9" hidden="false" customHeight="true" outlineLevel="0" collapsed="false">
      <c r="A122" s="44" t="n">
        <v>2</v>
      </c>
      <c r="B122" s="31" t="s">
        <v>117</v>
      </c>
      <c r="C122" s="45" t="n">
        <v>20</v>
      </c>
      <c r="D122" s="46" t="n">
        <v>91.3</v>
      </c>
      <c r="E122" s="47" t="n">
        <f aca="false">SUM([1]січень!E121+[1]лютий!E122+[1]березень!E122+[1]квітень!E122+[1]травень!E122+[1]червень!E122+[1]липень!E122+[1]серпень!E122+[1]вересень!E122)</f>
        <v>1746.33</v>
      </c>
      <c r="F122" s="47" t="n">
        <f aca="false">SUM([1]січень!F121+[1]лютий!F122+[1]березень!F122+[1]квітень!F122+[1]травень!F122+[1]червень!F122+[1]липень!F122+[1]серпень!F122+[1]вересень!F122)</f>
        <v>0</v>
      </c>
      <c r="G122" s="47" t="n">
        <f aca="false">SUM([1]січень!G121+[1]лютий!G122+[1]березень!G122+[1]квітень!G122+[1]травень!G122+[1]червень!G122+[1]липень!G122+[1]серпень!G122+[1]вересень!G122)</f>
        <v>1070.77</v>
      </c>
      <c r="H122" s="47" t="n">
        <f aca="false">SUM([1]січень!H121+[1]лютий!H122+[1]березень!H122+[1]квітень!H122+[1]травень!H122+[1]червень!H122+[1]липень!H122+[1]серпень!H122+[1]вересень!H122)</f>
        <v>0</v>
      </c>
      <c r="I122" s="47" t="n">
        <f aca="false">SUM([1]січень!I121+[1]лютий!I122+[1]березень!I122+[1]квітень!I122+[1]травень!I122+[1]червень!I122+[1]липень!I122+[1]серпень!I122+[1]вересень!I122)</f>
        <v>0</v>
      </c>
      <c r="J122" s="50" t="n">
        <f aca="false">K122/D122</f>
        <v>130.543756845564</v>
      </c>
      <c r="K122" s="49" t="n">
        <f aca="false">L122+M122+E122</f>
        <v>11918.645</v>
      </c>
      <c r="L122" s="49" t="n">
        <f aca="false">F122*1163</f>
        <v>0</v>
      </c>
      <c r="M122" s="49" t="n">
        <f aca="false">G122*9.5</f>
        <v>10172.315</v>
      </c>
      <c r="N122" s="17"/>
      <c r="O122" s="18"/>
    </row>
    <row r="123" customFormat="false" ht="23.85" hidden="false" customHeight="false" outlineLevel="0" collapsed="false">
      <c r="A123" s="44" t="n">
        <v>3</v>
      </c>
      <c r="B123" s="31" t="s">
        <v>118</v>
      </c>
      <c r="C123" s="51"/>
      <c r="D123" s="45" t="n">
        <v>537.4</v>
      </c>
      <c r="E123" s="47" t="n">
        <f aca="false">SUM([1]січень!E122+[1]лютий!E123+[1]березень!E123+[1]квітень!E123+[1]травень!E123+[1]червень!E123+[1]липень!E123+[1]серпень!E123+[1]вересень!E123)</f>
        <v>9852.98</v>
      </c>
      <c r="F123" s="47" t="n">
        <f aca="false">SUM([1]січень!F122+[1]лютий!F123+[1]березень!F123+[1]квітень!F123+[1]травень!F123+[1]червень!F123+[1]липень!F123+[1]серпень!F123+[1]вересень!F123)</f>
        <v>44.23</v>
      </c>
      <c r="G123" s="47" t="n">
        <f aca="false">SUM([1]січень!G122+[1]лютий!G123+[1]березень!G123+[1]квітень!G123+[1]травень!G123+[1]червень!G123+[1]липень!G123+[1]серпень!G123+[1]вересень!G123)</f>
        <v>0</v>
      </c>
      <c r="H123" s="47" t="n">
        <f aca="false">SUM([1]січень!H122+[1]лютий!H123+[1]березень!H123+[1]квітень!H123+[1]травень!H123+[1]червень!H123+[1]липень!H123+[1]серпень!H123+[1]вересень!H123)</f>
        <v>200.69</v>
      </c>
      <c r="I123" s="47" t="n">
        <f aca="false">SUM([1]січень!I122+[1]лютий!I123+[1]березень!I123+[1]квітень!I123+[1]травень!I123+[1]червень!I123+[1]липень!I123+[1]серпень!I123+[1]вересень!I123)</f>
        <v>0</v>
      </c>
      <c r="J123" s="50" t="n">
        <f aca="false">K123/D123</f>
        <v>114.053721622627</v>
      </c>
      <c r="K123" s="49" t="n">
        <f aca="false">L123+M123+E123</f>
        <v>61292.47</v>
      </c>
      <c r="L123" s="49" t="n">
        <f aca="false">F123*1163</f>
        <v>51439.49</v>
      </c>
      <c r="M123" s="49" t="n">
        <f aca="false">G123*9.5</f>
        <v>0</v>
      </c>
      <c r="N123" s="17"/>
      <c r="O123" s="18"/>
    </row>
    <row r="124" customFormat="false" ht="23.85" hidden="false" customHeight="false" outlineLevel="0" collapsed="false">
      <c r="A124" s="44" t="n">
        <v>4</v>
      </c>
      <c r="B124" s="31" t="s">
        <v>119</v>
      </c>
      <c r="C124" s="45" t="n">
        <v>700</v>
      </c>
      <c r="D124" s="46" t="n">
        <v>679</v>
      </c>
      <c r="E124" s="47" t="n">
        <f aca="false">SUM([1]січень!E123+[1]лютий!E124+[1]березень!E124+[1]квітень!E124+[1]травень!E124+[1]червень!E124+[1]липень!E124+[1]серпень!E124+[1]вересень!E124)</f>
        <v>8829.7</v>
      </c>
      <c r="F124" s="47" t="n">
        <f aca="false">SUM([1]січень!F123+[1]лютий!F124+[1]березень!F124+[1]квітень!F124+[1]травень!F124+[1]червень!F124+[1]липень!F124+[1]серпень!F124+[1]вересень!F124)</f>
        <v>0</v>
      </c>
      <c r="G124" s="47" t="n">
        <f aca="false">SUM([1]січень!G123+[1]лютий!G124+[1]березень!G124+[1]квітень!G124+[1]травень!G124+[1]червень!G124+[1]липень!G124+[1]серпень!G124+[1]вересень!G124)</f>
        <v>6809.39</v>
      </c>
      <c r="H124" s="47" t="n">
        <f aca="false">SUM([1]січень!H123+[1]лютий!H124+[1]березень!H124+[1]квітень!H124+[1]травень!H124+[1]червень!H124+[1]липень!H124+[1]серпень!H124+[1]вересень!H124)</f>
        <v>0</v>
      </c>
      <c r="I124" s="47" t="n">
        <f aca="false">SUM([1]січень!I123+[1]лютий!I124+[1]березень!I124+[1]квітень!I124+[1]травень!I124+[1]червень!I124+[1]липень!I124+[1]серпень!I124+[1]вересень!I124)</f>
        <v>0</v>
      </c>
      <c r="J124" s="50" t="n">
        <f aca="false">K124/D124</f>
        <v>108.275265095729</v>
      </c>
      <c r="K124" s="49" t="n">
        <f aca="false">L124+M124+E124</f>
        <v>73518.905</v>
      </c>
      <c r="L124" s="49" t="n">
        <f aca="false">F124*1163</f>
        <v>0</v>
      </c>
      <c r="M124" s="49" t="n">
        <f aca="false">G124*9.5</f>
        <v>64689.205</v>
      </c>
      <c r="N124" s="17"/>
      <c r="O124" s="18"/>
    </row>
    <row r="125" customFormat="false" ht="24.6" hidden="false" customHeight="true" outlineLevel="0" collapsed="false">
      <c r="A125" s="44" t="n">
        <v>5</v>
      </c>
      <c r="B125" s="31" t="s">
        <v>120</v>
      </c>
      <c r="C125" s="45" t="n">
        <v>100</v>
      </c>
      <c r="D125" s="45" t="n">
        <v>2559.4</v>
      </c>
      <c r="E125" s="47" t="n">
        <f aca="false">SUM([1]січень!E124+[1]лютий!E125+[1]березень!E125+[1]квітень!E125+[1]травень!E125+[1]червень!E125+[1]липень!E125+[1]серпень!E125+[1]вересень!E125)</f>
        <v>91179.89</v>
      </c>
      <c r="F125" s="47" t="n">
        <f aca="false">SUM([1]січень!F124+[1]лютий!F125+[1]березень!F125+[1]квітень!F125+[1]травень!F125+[1]червень!F125+[1]липень!F125+[1]серпень!F125+[1]вересень!F125)</f>
        <v>125.86</v>
      </c>
      <c r="G125" s="47" t="n">
        <f aca="false">SUM([1]січень!G124+[1]лютий!G125+[1]березень!G125+[1]квітень!G125+[1]травень!G125+[1]червень!G125+[1]липень!G125+[1]серпень!G125+[1]вересень!G125)</f>
        <v>0</v>
      </c>
      <c r="H125" s="47" t="n">
        <f aca="false">SUM([1]січень!H124+[1]лютий!H125+[1]березень!H125+[1]квітень!H125+[1]травень!H125+[1]червень!H125+[1]липень!H125+[1]серпень!H125+[1]вересень!H125)</f>
        <v>1027.82</v>
      </c>
      <c r="I125" s="47" t="n">
        <f aca="false">SUM([1]січень!I124+[1]лютий!I125+[1]березень!I125+[1]квітень!I125+[1]травень!I125+[1]червень!I125+[1]липень!I125+[1]серпень!I125+[1]вересень!I125)</f>
        <v>0</v>
      </c>
      <c r="J125" s="50" t="n">
        <f aca="false">K125/D125</f>
        <v>92.8167031335469</v>
      </c>
      <c r="K125" s="49" t="n">
        <f aca="false">L125+M125+E125</f>
        <v>237555.07</v>
      </c>
      <c r="L125" s="49" t="n">
        <f aca="false">F125*1163</f>
        <v>146375.18</v>
      </c>
      <c r="M125" s="49" t="n">
        <f aca="false">G125*9.5</f>
        <v>0</v>
      </c>
      <c r="N125" s="17"/>
      <c r="O125" s="18"/>
    </row>
    <row r="126" customFormat="false" ht="25.35" hidden="false" customHeight="true" outlineLevel="0" collapsed="false">
      <c r="A126" s="44" t="n">
        <v>6</v>
      </c>
      <c r="B126" s="31" t="s">
        <v>121</v>
      </c>
      <c r="C126" s="45" t="n">
        <v>30</v>
      </c>
      <c r="D126" s="46" t="n">
        <v>137.5</v>
      </c>
      <c r="E126" s="47" t="n">
        <f aca="false">SUM([1]січень!E125+[1]лютий!E126+[1]березень!E126+[1]квітень!E126+[1]травень!E126+[1]червень!E126+[1]липень!E126+[1]серпень!E126+[1]вересень!E126)</f>
        <v>2376.95</v>
      </c>
      <c r="F126" s="47" t="n">
        <f aca="false">SUM([1]січень!F125+[1]лютий!F126+[1]березень!F126+[1]квітень!F126+[1]травень!F126+[1]червень!F126+[1]липень!F126+[1]серпень!F126+[1]вересень!F126)</f>
        <v>0</v>
      </c>
      <c r="G126" s="47" t="n">
        <f aca="false">SUM([1]січень!G125+[1]лютий!G126+[1]березень!G126+[1]квітень!G126+[1]травень!G126+[1]червень!G126+[1]липень!G126+[1]серпень!G126+[1]вересень!G126)</f>
        <v>898.32</v>
      </c>
      <c r="H126" s="47" t="n">
        <f aca="false">SUM([1]січень!H125+[1]лютий!H126+[1]березень!H126+[1]квітень!H126+[1]травень!H126+[1]червень!H126+[1]липень!H126+[1]серпень!H126+[1]вересень!H126)</f>
        <v>0</v>
      </c>
      <c r="I126" s="47" t="n">
        <f aca="false">SUM([1]січень!I125+[1]лютий!I126+[1]березень!I126+[1]квітень!I126+[1]травень!I126+[1]червень!I126+[1]липень!I126+[1]серпень!I126+[1]вересень!I126)</f>
        <v>0</v>
      </c>
      <c r="J126" s="50" t="n">
        <f aca="false">K126/D126</f>
        <v>79.3526545454545</v>
      </c>
      <c r="K126" s="49" t="n">
        <f aca="false">L126+M126+E126</f>
        <v>10910.99</v>
      </c>
      <c r="L126" s="49" t="n">
        <f aca="false">F126*1163</f>
        <v>0</v>
      </c>
      <c r="M126" s="49" t="n">
        <f aca="false">G126*9.5</f>
        <v>8534.04</v>
      </c>
      <c r="N126" s="17"/>
      <c r="O126" s="18"/>
    </row>
    <row r="127" customFormat="false" ht="23.85" hidden="false" customHeight="false" outlineLevel="0" collapsed="false">
      <c r="A127" s="44" t="n">
        <v>7</v>
      </c>
      <c r="B127" s="31" t="s">
        <v>122</v>
      </c>
      <c r="C127" s="45" t="n">
        <v>49</v>
      </c>
      <c r="D127" s="46" t="n">
        <v>675.6</v>
      </c>
      <c r="E127" s="47" t="n">
        <f aca="false">SUM([1]січень!E126+[1]лютий!E127+[1]березень!E127+[1]квітень!E127+[1]травень!E127+[1]червень!E127+[1]липень!E127+[1]серпень!E127+[1]вересень!E127)</f>
        <v>51175.7</v>
      </c>
      <c r="F127" s="47" t="n">
        <f aca="false">SUM([1]січень!F126+[1]лютий!F127+[1]березень!F127+[1]квітень!F127+[1]травень!F127+[1]червень!F127+[1]липень!F127+[1]серпень!F127+[1]вересень!F127)</f>
        <v>0</v>
      </c>
      <c r="G127" s="47" t="n">
        <f aca="false">SUM([1]січень!G126+[1]лютий!G127+[1]березень!G127+[1]квітень!G127+[1]травень!G127+[1]червень!G127+[1]липень!G127+[1]серпень!G127+[1]вересень!G127)</f>
        <v>3494.8</v>
      </c>
      <c r="H127" s="47" t="n">
        <f aca="false">SUM([1]січень!H126+[1]лютий!H127+[1]березень!H127+[1]квітень!H127+[1]травень!H127+[1]червень!H127+[1]липень!H127+[1]серпень!H127+[1]вересень!H127)</f>
        <v>136.36</v>
      </c>
      <c r="I127" s="47" t="n">
        <f aca="false">SUM([1]січень!I126+[1]лютий!I127+[1]березень!I127+[1]квітень!I127+[1]травень!I127+[1]червень!I127+[1]липень!I127+[1]серпень!I127+[1]вересень!I127)</f>
        <v>0</v>
      </c>
      <c r="J127" s="50" t="n">
        <f aca="false">K127/D127</f>
        <v>124.89091178212</v>
      </c>
      <c r="K127" s="49" t="n">
        <f aca="false">L127+M127+E127</f>
        <v>84376.3</v>
      </c>
      <c r="L127" s="49" t="n">
        <f aca="false">F127*1163</f>
        <v>0</v>
      </c>
      <c r="M127" s="49" t="n">
        <f aca="false">G127*9.5</f>
        <v>33200.6</v>
      </c>
      <c r="N127" s="17"/>
      <c r="O127" s="18"/>
    </row>
    <row r="128" customFormat="false" ht="23.85" hidden="false" customHeight="false" outlineLevel="0" collapsed="false">
      <c r="A128" s="44" t="n">
        <v>8</v>
      </c>
      <c r="B128" s="31" t="s">
        <v>123</v>
      </c>
      <c r="C128" s="45" t="n">
        <v>200</v>
      </c>
      <c r="D128" s="46" t="n">
        <v>1185.9</v>
      </c>
      <c r="E128" s="47" t="n">
        <f aca="false">SUM([1]січень!E127+[1]лютий!E128+[1]березень!E128+[1]квітень!E128+[1]травень!E128+[1]червень!E128+[1]липень!E128+[1]серпень!E128+[1]вересень!E128)</f>
        <v>21493.73</v>
      </c>
      <c r="F128" s="47" t="n">
        <f aca="false">SUM([1]січень!F127+[1]лютий!F128+[1]березень!F128+[1]квітень!F128+[1]травень!F128+[1]червень!F128+[1]липень!F128+[1]серпень!F128+[1]вересень!F128)</f>
        <v>0</v>
      </c>
      <c r="G128" s="47" t="n">
        <f aca="false">SUM([1]січень!G127+[1]лютий!G128+[1]березень!G128+[1]квітень!G128+[1]травень!G128+[1]червень!G128+[1]липень!G128+[1]серпень!G128+[1]вересень!G128)</f>
        <v>7393.73</v>
      </c>
      <c r="H128" s="47" t="n">
        <f aca="false">SUM([1]січень!H127+[1]лютий!H128+[1]березень!H128+[1]квітень!H128+[1]травень!H128+[1]червень!H128+[1]липень!H128+[1]серпень!H128+[1]вересень!H128)</f>
        <v>393.24</v>
      </c>
      <c r="I128" s="47" t="n">
        <f aca="false">SUM([1]січень!I127+[1]лютий!I128+[1]березень!I128+[1]квітень!I128+[1]травень!I128+[1]червень!I128+[1]липень!I128+[1]серпень!I128+[1]вересень!I128)</f>
        <v>0</v>
      </c>
      <c r="J128" s="50" t="n">
        <f aca="false">K128/D128</f>
        <v>77.3540475588161</v>
      </c>
      <c r="K128" s="49" t="n">
        <f aca="false">L128+M128+E128</f>
        <v>91734.165</v>
      </c>
      <c r="L128" s="49" t="n">
        <f aca="false">F128*1163</f>
        <v>0</v>
      </c>
      <c r="M128" s="49" t="n">
        <f aca="false">G128*9.5</f>
        <v>70240.435</v>
      </c>
      <c r="N128" s="17"/>
      <c r="O128" s="18"/>
    </row>
    <row r="129" customFormat="false" ht="13.8" hidden="false" customHeight="false" outlineLevel="0" collapsed="false">
      <c r="A129" s="44" t="n">
        <v>9</v>
      </c>
      <c r="B129" s="31" t="s">
        <v>124</v>
      </c>
      <c r="C129" s="45" t="n">
        <v>60</v>
      </c>
      <c r="D129" s="46" t="n">
        <v>938</v>
      </c>
      <c r="E129" s="47" t="n">
        <f aca="false">SUM([1]січень!E128+[1]лютий!E129+[1]березень!E129+[1]квітень!E129+[1]травень!E129+[1]червень!E129+[1]липень!E129+[1]серпень!E129+[1]вересень!E129)</f>
        <v>16411.13</v>
      </c>
      <c r="F129" s="47" t="n">
        <f aca="false">SUM([1]січень!F128+[1]лютий!F129+[1]березень!F129+[1]квітень!F129+[1]травень!F129+[1]червень!F129+[1]липень!F129+[1]серпень!F129+[1]вересень!F129)</f>
        <v>0</v>
      </c>
      <c r="G129" s="47" t="n">
        <f aca="false">SUM([1]січень!G128+[1]лютий!G129+[1]березень!G129+[1]квітень!G129+[1]травень!G129+[1]червень!G129+[1]липень!G129+[1]серпень!G129+[1]вересень!G129)</f>
        <v>6394.88</v>
      </c>
      <c r="H129" s="47" t="n">
        <f aca="false">SUM([1]січень!H128+[1]лютий!H129+[1]березень!H129+[1]квітень!H129+[1]травень!H129+[1]червень!H129+[1]липень!H129+[1]серпень!H129+[1]вересень!H129)</f>
        <v>256.91</v>
      </c>
      <c r="I129" s="47" t="n">
        <f aca="false">SUM([1]січень!I128+[1]лютий!I129+[1]березень!I129+[1]квітень!I129+[1]травень!I129+[1]червень!I129+[1]липень!I129+[1]серпень!I129+[1]вересень!I129)</f>
        <v>0</v>
      </c>
      <c r="J129" s="50" t="n">
        <f aca="false">K129/D129</f>
        <v>82.2627825159915</v>
      </c>
      <c r="K129" s="49" t="n">
        <f aca="false">L129+M129+E129</f>
        <v>77162.49</v>
      </c>
      <c r="L129" s="49" t="n">
        <f aca="false">F129*1163</f>
        <v>0</v>
      </c>
      <c r="M129" s="49" t="n">
        <f aca="false">G129*9.5</f>
        <v>60751.36</v>
      </c>
      <c r="N129" s="17"/>
      <c r="O129" s="18"/>
    </row>
    <row r="130" customFormat="false" ht="24.35" hidden="false" customHeight="false" outlineLevel="0" collapsed="false">
      <c r="A130" s="44" t="n">
        <v>10</v>
      </c>
      <c r="B130" s="31" t="s">
        <v>125</v>
      </c>
      <c r="C130" s="45" t="n">
        <v>20</v>
      </c>
      <c r="D130" s="46" t="n">
        <v>552</v>
      </c>
      <c r="E130" s="47" t="n">
        <f aca="false">SUM([1]січень!E129+[1]лютий!E130+[1]березень!E130+[1]квітень!E130+[1]травень!E130+[1]червень!E130+[1]липень!E130+[1]серпень!E130+[1]вересень!E130)</f>
        <v>2690.1</v>
      </c>
      <c r="F130" s="47" t="n">
        <f aca="false">SUM([1]січень!F129+[1]лютий!F130+[1]березень!F130+[1]квітень!F130+[1]травень!F130+[1]червень!F130+[1]липень!F130+[1]серпень!F130+[1]вересень!F130)</f>
        <v>0</v>
      </c>
      <c r="G130" s="47" t="n">
        <f aca="false">SUM([1]січень!G129+[1]лютий!G130+[1]березень!G130+[1]квітень!G130+[1]травень!G130+[1]червень!G130+[1]липень!G130+[1]серпень!G130+[1]вересень!G130)</f>
        <v>3553.58</v>
      </c>
      <c r="H130" s="47" t="n">
        <f aca="false">SUM([1]січень!H129+[1]лютий!H130+[1]березень!H130+[1]квітень!H130+[1]травень!H130+[1]червень!H130+[1]липень!H130+[1]серпень!H130+[1]вересень!H130)</f>
        <v>0</v>
      </c>
      <c r="I130" s="47" t="n">
        <f aca="false">SUM([1]січень!I129+[1]лютий!I130+[1]березень!I130+[1]квітень!I130+[1]травень!I130+[1]червень!I130+[1]липень!I130+[1]серпень!I130+[1]вересень!I130)</f>
        <v>0</v>
      </c>
      <c r="J130" s="50" t="n">
        <f aca="false">K130/D130</f>
        <v>66.0309963768116</v>
      </c>
      <c r="K130" s="49" t="n">
        <f aca="false">L130+M130+E130</f>
        <v>36449.11</v>
      </c>
      <c r="L130" s="49" t="n">
        <f aca="false">F130*1163</f>
        <v>0</v>
      </c>
      <c r="M130" s="49" t="n">
        <f aca="false">G130*9.5</f>
        <v>33759.01</v>
      </c>
      <c r="N130" s="17"/>
      <c r="O130" s="18"/>
    </row>
    <row r="131" customFormat="false" ht="26.35" hidden="false" customHeight="true" outlineLevel="0" collapsed="false">
      <c r="A131" s="44" t="n">
        <v>11</v>
      </c>
      <c r="B131" s="31" t="s">
        <v>126</v>
      </c>
      <c r="C131" s="45" t="n">
        <v>158</v>
      </c>
      <c r="D131" s="46" t="n">
        <v>1599.27</v>
      </c>
      <c r="E131" s="47" t="n">
        <f aca="false">SUM([1]січень!E130+[1]лютий!E131+[1]березень!E131+[1]квітень!E131+[1]травень!E131+[1]червень!E131+[1]липень!E131+[1]серпень!E131+[1]вересень!E131)</f>
        <v>46999.82</v>
      </c>
      <c r="F131" s="47" t="n">
        <f aca="false">SUM([1]січень!F130+[1]лютий!F131+[1]березень!F131+[1]квітень!F131+[1]травень!F131+[1]червень!F131+[1]липень!F131+[1]серпень!F131+[1]вересень!F131)</f>
        <v>60.09</v>
      </c>
      <c r="G131" s="47" t="n">
        <f aca="false">SUM([1]січень!G130+[1]лютий!G131+[1]березень!G131+[1]квітень!G131+[1]травень!G131+[1]червень!G131+[1]липень!G131+[1]серпень!G131+[1]вересень!G131)</f>
        <v>0</v>
      </c>
      <c r="H131" s="47" t="n">
        <f aca="false">SUM([1]січень!H130+[1]лютий!H131+[1]березень!H131+[1]квітень!H131+[1]травень!H131+[1]червень!H131+[1]липень!H131+[1]серпень!H131+[1]вересень!H131)</f>
        <v>517.74</v>
      </c>
      <c r="I131" s="47" t="n">
        <f aca="false">SUM([1]січень!I130+[1]лютий!I131+[1]березень!I131+[1]квітень!I131+[1]травень!I131+[1]червень!I131+[1]липень!I131+[1]серпень!I131+[1]вересень!I131)</f>
        <v>0</v>
      </c>
      <c r="J131" s="50" t="n">
        <f aca="false">K131/D131</f>
        <v>73.0861518067618</v>
      </c>
      <c r="K131" s="49" t="n">
        <f aca="false">L131+M131+E131</f>
        <v>116884.49</v>
      </c>
      <c r="L131" s="49" t="n">
        <f aca="false">F131*1163</f>
        <v>69884.67</v>
      </c>
      <c r="M131" s="49" t="n">
        <f aca="false">G131*9.5</f>
        <v>0</v>
      </c>
      <c r="N131" s="17"/>
      <c r="O131" s="18"/>
    </row>
    <row r="132" customFormat="false" ht="16.4" hidden="false" customHeight="true" outlineLevel="0" collapsed="false">
      <c r="A132" s="44" t="n">
        <v>12</v>
      </c>
      <c r="B132" s="31" t="s">
        <v>127</v>
      </c>
      <c r="C132" s="45" t="n">
        <v>1060</v>
      </c>
      <c r="D132" s="46" t="n">
        <v>1559.27</v>
      </c>
      <c r="E132" s="47" t="n">
        <f aca="false">SUM([1]січень!E131+[1]лютий!E132+[1]березень!E132+[1]квітень!E132+[1]травень!E132+[1]червень!E132+[1]липень!E132+[1]серпень!E132+[1]вересень!E132)</f>
        <v>25470.8</v>
      </c>
      <c r="F132" s="47" t="n">
        <f aca="false">SUM([1]січень!F131+[1]лютий!F132+[1]березень!F132+[1]квітень!F132+[1]травень!F132+[1]червень!F132+[1]липень!F132+[1]серпень!F132+[1]вересень!F132)</f>
        <v>0</v>
      </c>
      <c r="G132" s="47" t="n">
        <f aca="false">SUM([1]січень!G131+[1]лютий!G132+[1]березень!G132+[1]квітень!G132+[1]травень!G132+[1]червень!G132+[1]липень!G132+[1]серпень!G132+[1]вересень!G132)</f>
        <v>7395.23</v>
      </c>
      <c r="H132" s="47" t="n">
        <f aca="false">SUM([1]січень!H131+[1]лютий!H132+[1]березень!H132+[1]квітень!H132+[1]травень!H132+[1]червень!H132+[1]липень!H132+[1]серпень!H132+[1]вересень!H132)</f>
        <v>706.6</v>
      </c>
      <c r="I132" s="47" t="n">
        <f aca="false">SUM([1]січень!I131+[1]лютий!I132+[1]березень!I132+[1]квітень!I132+[1]травень!I132+[1]червень!I132+[1]липень!I132+[1]серпень!I132+[1]вересень!I132)</f>
        <v>0</v>
      </c>
      <c r="J132" s="50" t="n">
        <f aca="false">K132/D132</f>
        <v>61.3912183265246</v>
      </c>
      <c r="K132" s="49" t="n">
        <f aca="false">L132+M132+E132</f>
        <v>95725.485</v>
      </c>
      <c r="L132" s="49" t="n">
        <f aca="false">F132*1163</f>
        <v>0</v>
      </c>
      <c r="M132" s="49" t="n">
        <f aca="false">G132*9.5</f>
        <v>70254.685</v>
      </c>
      <c r="N132" s="17"/>
      <c r="O132" s="18"/>
    </row>
    <row r="133" customFormat="false" ht="24.35" hidden="false" customHeight="false" outlineLevel="0" collapsed="false">
      <c r="A133" s="44" t="n">
        <v>13</v>
      </c>
      <c r="B133" s="31" t="s">
        <v>128</v>
      </c>
      <c r="C133" s="45"/>
      <c r="D133" s="46" t="n">
        <v>127.8</v>
      </c>
      <c r="E133" s="47" t="n">
        <f aca="false">SUM([1]січень!E132+[1]лютий!E133+[1]березень!E133+[1]квітень!E133+[1]травень!E133+[1]червень!E133+[1]липень!E133+[1]серпень!E133+[1]вересень!E133)</f>
        <v>2375.37</v>
      </c>
      <c r="F133" s="47" t="n">
        <f aca="false">SUM([1]січень!F132+[1]лютий!F133+[1]березень!F133+[1]квітень!F133+[1]травень!F133+[1]червень!F133+[1]липень!F133+[1]серпень!F133+[1]вересень!F133)</f>
        <v>4.28</v>
      </c>
      <c r="G133" s="47" t="n">
        <f aca="false">SUM([1]січень!G132+[1]лютий!G133+[1]березень!G133+[1]квітень!G133+[1]травень!G133+[1]червень!G133+[1]липень!G133+[1]серпень!G133+[1]вересень!G133)</f>
        <v>0</v>
      </c>
      <c r="H133" s="47" t="n">
        <f aca="false">SUM([1]січень!H132+[1]лютий!H133+[1]березень!H133+[1]квітень!H133+[1]травень!H133+[1]червень!H133+[1]липень!H133+[1]серпень!H133+[1]вересень!H133)</f>
        <v>38.22</v>
      </c>
      <c r="I133" s="47" t="n">
        <f aca="false">SUM([1]січень!I132+[1]лютий!I133+[1]березень!I133+[1]квітень!I133+[1]травень!I133+[1]червень!I133+[1]липень!I133+[1]серпень!I133+[1]вересень!I133)</f>
        <v>0</v>
      </c>
      <c r="J133" s="50" t="n">
        <f aca="false">K133/D133</f>
        <v>57.535289514867</v>
      </c>
      <c r="K133" s="49" t="n">
        <f aca="false">L133+M133+E133</f>
        <v>7353.01</v>
      </c>
      <c r="L133" s="49" t="n">
        <f aca="false">F133*1163</f>
        <v>4977.64</v>
      </c>
      <c r="M133" s="49" t="n">
        <f aca="false">G133*9.5</f>
        <v>0</v>
      </c>
      <c r="N133" s="17"/>
      <c r="O133" s="18"/>
    </row>
    <row r="134" customFormat="false" ht="15.4" hidden="false" customHeight="true" outlineLevel="0" collapsed="false">
      <c r="A134" s="44" t="n">
        <v>14</v>
      </c>
      <c r="B134" s="31" t="s">
        <v>129</v>
      </c>
      <c r="C134" s="52"/>
      <c r="D134" s="53" t="n">
        <v>606.3</v>
      </c>
      <c r="E134" s="47" t="n">
        <f aca="false">SUM([1]січень!E133+[1]лютий!E134+[1]березень!E134+[1]квітень!E134+[1]травень!E134+[1]червень!E134+[1]липень!E134+[1]серпень!E134+[1]вересень!E134)</f>
        <v>42978.03</v>
      </c>
      <c r="F134" s="47" t="n">
        <f aca="false">SUM([1]січень!F133+[1]лютий!F134+[1]березень!F134+[1]квітень!F134+[1]травень!F134+[1]червень!F134+[1]липень!F134+[1]серпень!F134+[1]вересень!F134)</f>
        <v>0</v>
      </c>
      <c r="G134" s="47" t="n">
        <f aca="false">SUM([1]січень!G133+[1]лютий!G134+[1]березень!G134+[1]квітень!G134+[1]травень!G134+[1]червень!G134+[1]липень!G134+[1]серпень!G134+[1]вересень!G134)</f>
        <v>0</v>
      </c>
      <c r="H134" s="47" t="n">
        <f aca="false">SUM([1]січень!H133+[1]лютий!H134+[1]березень!H134+[1]квітень!H134+[1]травень!H134+[1]червень!H134+[1]липень!H134+[1]серпень!H134+[1]вересень!H134)</f>
        <v>133.75</v>
      </c>
      <c r="I134" s="47" t="n">
        <f aca="false">SUM([1]січень!I133+[1]лютий!I134+[1]березень!I134+[1]квітень!I134+[1]травень!I134+[1]червень!I134+[1]липень!I134+[1]серпень!I134+[1]вересень!I134)</f>
        <v>3</v>
      </c>
      <c r="J134" s="50" t="n">
        <f aca="false">K134/D134</f>
        <v>70.8857496288966</v>
      </c>
      <c r="K134" s="49" t="n">
        <f aca="false">L134+M134+E134</f>
        <v>42978.03</v>
      </c>
      <c r="L134" s="49" t="n">
        <f aca="false">F134*1163</f>
        <v>0</v>
      </c>
      <c r="M134" s="49" t="n">
        <f aca="false">G134*9.5</f>
        <v>0</v>
      </c>
      <c r="N134" s="17"/>
      <c r="O134" s="18"/>
    </row>
    <row r="135" customFormat="false" ht="13.8" hidden="false" customHeight="false" outlineLevel="0" collapsed="false">
      <c r="A135" s="44" t="n">
        <v>15</v>
      </c>
      <c r="B135" s="31" t="s">
        <v>130</v>
      </c>
      <c r="C135" s="45" t="n">
        <v>10</v>
      </c>
      <c r="D135" s="45" t="n">
        <v>712.92</v>
      </c>
      <c r="E135" s="47" t="n">
        <f aca="false">SUM([1]січень!E134+[1]лютий!E135+[1]березень!E135+[1]квітень!E135+[1]травень!E135+[1]червень!E135+[1]липень!E135+[1]серпень!E135+[1]вересень!E135)</f>
        <v>9432.38</v>
      </c>
      <c r="F135" s="47" t="n">
        <f aca="false">SUM([1]січень!F134+[1]лютий!F135+[1]березень!F135+[1]квітень!F135+[1]травень!F135+[1]червень!F135+[1]липень!F135+[1]серпень!F135+[1]вересень!F135)</f>
        <v>0</v>
      </c>
      <c r="G135" s="47" t="n">
        <f aca="false">SUM([1]січень!G134+[1]лютий!G135+[1]березень!G135+[1]квітень!G135+[1]травень!G135+[1]червень!G135+[1]липень!G135+[1]серпень!G135+[1]вересень!G135)</f>
        <v>0</v>
      </c>
      <c r="H135" s="47" t="n">
        <f aca="false">SUM([1]січень!H134+[1]лютий!H135+[1]березень!H135+[1]квітень!H135+[1]травень!H135+[1]червень!H135+[1]липень!H135+[1]серпень!H135+[1]вересень!H135)</f>
        <v>155.55</v>
      </c>
      <c r="I135" s="47" t="n">
        <f aca="false">SUM([1]січень!I134+[1]лютий!I135+[1]березень!I135+[1]квітень!I135+[1]травень!I135+[1]червень!I135+[1]липень!I135+[1]серпень!I135+[1]вересень!I135)</f>
        <v>0</v>
      </c>
      <c r="J135" s="50" t="n">
        <f aca="false">K135/D135</f>
        <v>13.2306289625764</v>
      </c>
      <c r="K135" s="49" t="n">
        <f aca="false">L135+M135+E135</f>
        <v>9432.38</v>
      </c>
      <c r="L135" s="49" t="n">
        <f aca="false">F135*1163</f>
        <v>0</v>
      </c>
      <c r="M135" s="49" t="n">
        <f aca="false">G135*9.5</f>
        <v>0</v>
      </c>
      <c r="N135" s="17"/>
      <c r="O135" s="18"/>
    </row>
    <row r="136" customFormat="false" ht="23.85" hidden="false" customHeight="false" outlineLevel="0" collapsed="false">
      <c r="A136" s="44" t="n">
        <v>16</v>
      </c>
      <c r="B136" s="31" t="s">
        <v>131</v>
      </c>
      <c r="C136" s="45" t="n">
        <v>30</v>
      </c>
      <c r="D136" s="46" t="n">
        <v>350</v>
      </c>
      <c r="E136" s="47" t="n">
        <f aca="false">SUM([1]січень!E135+[1]лютий!E136+[1]березень!E136+[1]квітень!E136+[1]травень!E136+[1]червень!E136+[1]липень!E136+[1]серпень!E136+[1]вересень!E136)</f>
        <v>806.88</v>
      </c>
      <c r="F136" s="47" t="n">
        <f aca="false">SUM([1]січень!F135+[1]лютий!F136+[1]березень!F136+[1]квітень!F136+[1]травень!F136+[1]червень!F136+[1]липень!F136+[1]серпень!F136+[1]вересень!F136)</f>
        <v>0</v>
      </c>
      <c r="G136" s="47" t="n">
        <f aca="false">SUM([1]січень!G135+[1]лютий!G136+[1]березень!G136+[1]квітень!G136+[1]травень!G136+[1]червень!G136+[1]липень!G136+[1]серпень!G136+[1]вересень!G136)</f>
        <v>168.99</v>
      </c>
      <c r="H136" s="47" t="n">
        <f aca="false">SUM([1]січень!H135+[1]лютий!H136+[1]березень!H136+[1]квітень!H136+[1]травень!H136+[1]червень!H136+[1]липень!H136+[1]серпень!H136+[1]вересень!H136)</f>
        <v>0</v>
      </c>
      <c r="I136" s="47" t="n">
        <f aca="false">SUM([1]січень!I135+[1]лютий!I136+[1]березень!I136+[1]квітень!I136+[1]травень!I136+[1]червень!I136+[1]липень!I136+[1]серпень!I136+[1]вересень!I136)</f>
        <v>0</v>
      </c>
      <c r="J136" s="50" t="n">
        <f aca="false">K136/D136</f>
        <v>6.89224285714286</v>
      </c>
      <c r="K136" s="49" t="n">
        <f aca="false">L136+M136+E136</f>
        <v>2412.285</v>
      </c>
      <c r="L136" s="49" t="n">
        <f aca="false">F136*1163</f>
        <v>0</v>
      </c>
      <c r="M136" s="49" t="n">
        <f aca="false">G136*9.5</f>
        <v>1605.405</v>
      </c>
      <c r="N136" s="17"/>
      <c r="O136" s="18"/>
    </row>
    <row r="137" customFormat="false" ht="23.85" hidden="false" customHeight="false" outlineLevel="0" collapsed="false">
      <c r="A137" s="44" t="n">
        <v>17</v>
      </c>
      <c r="B137" s="31" t="s">
        <v>132</v>
      </c>
      <c r="C137" s="45"/>
      <c r="D137" s="46" t="n">
        <v>1166.8</v>
      </c>
      <c r="E137" s="47" t="n">
        <f aca="false">SUM([1]січень!E136+[1]лютий!E137+[1]березень!E137+[1]квітень!E137+[1]травень!E137+[1]червень!E137+[1]липень!E137+[1]серпень!E137+[1]вересень!E137)</f>
        <v>2712.32</v>
      </c>
      <c r="F137" s="47" t="n">
        <f aca="false">SUM([1]січень!F136+[1]лютий!F137+[1]березень!F137+[1]квітень!F137+[1]травень!F137+[1]червень!F137+[1]липень!F137+[1]серпень!F137+[1]вересень!F137)</f>
        <v>0</v>
      </c>
      <c r="G137" s="47" t="n">
        <f aca="false">SUM([1]січень!G136+[1]лютий!G137+[1]березень!G137+[1]квітень!G137+[1]травень!G137+[1]червень!G137+[1]липень!G137+[1]серпень!G137+[1]вересень!G137)</f>
        <v>0</v>
      </c>
      <c r="H137" s="47" t="n">
        <f aca="false">SUM([1]січень!H136+[1]лютий!H137+[1]березень!H137+[1]квітень!H137+[1]травень!H137+[1]червень!H137+[1]липень!H137+[1]серпень!H137+[1]вересень!H137)</f>
        <v>27.78</v>
      </c>
      <c r="I137" s="47" t="n">
        <f aca="false">SUM([1]січень!I136+[1]лютий!I137+[1]березень!I137+[1]квітень!I137+[1]травень!I137+[1]червень!I137+[1]липень!I137+[1]серпень!I137+[1]вересень!I137)</f>
        <v>0</v>
      </c>
      <c r="J137" s="50" t="n">
        <f aca="false">K137/D137</f>
        <v>2.32458004799451</v>
      </c>
      <c r="K137" s="49" t="n">
        <f aca="false">L137+M137+E137</f>
        <v>2712.32</v>
      </c>
      <c r="L137" s="49" t="n">
        <f aca="false">F137*1163</f>
        <v>0</v>
      </c>
      <c r="M137" s="49" t="n">
        <f aca="false">G137*9.5</f>
        <v>0</v>
      </c>
      <c r="N137" s="17"/>
      <c r="O137" s="18"/>
    </row>
    <row r="138" customFormat="false" ht="13.8" hidden="false" customHeight="false" outlineLevel="0" collapsed="false">
      <c r="A138" s="44" t="n">
        <v>18</v>
      </c>
      <c r="B138" s="33" t="s">
        <v>133</v>
      </c>
      <c r="C138" s="45"/>
      <c r="D138" s="46" t="n">
        <v>270.2</v>
      </c>
      <c r="E138" s="47" t="n">
        <f aca="false">SUM([1]березень!E138+[1]квітень!E138+[1]травень!E138+[1]червень!E138+[1]липень!E138+[1]серпень!E138+[1]вересень!E138)</f>
        <v>13</v>
      </c>
      <c r="F138" s="47" t="n">
        <f aca="false">SUM([1]березень!F138+[1]квітень!F138+[1]травень!F138+[1]червень!F138+[1]липень!F138+[1]серпень!F138+[1]вересень!F138)</f>
        <v>0</v>
      </c>
      <c r="G138" s="47" t="n">
        <f aca="false">SUM([1]березень!G138+[1]квітень!G138+[1]травень!G138+[1]червень!G138+[1]липень!G138+[1]серпень!G138+[1]вересень!G138)</f>
        <v>0</v>
      </c>
      <c r="H138" s="47" t="n">
        <f aca="false">SUM([1]березень!H138+[1]квітень!H138+[1]травень!H138+[1]червень!H138+[1]липень!H138+[1]серпень!H138+[1]вересень!H138)</f>
        <v>2.86</v>
      </c>
      <c r="I138" s="47" t="n">
        <f aca="false">SUM([1]березень!I138+[1]квітень!I138+[1]травень!I138+[1]червень!I138+[1]липень!I138+[1]серпень!I138+[1]вересень!I138)</f>
        <v>0</v>
      </c>
      <c r="J138" s="50" t="n">
        <f aca="false">K138/D138</f>
        <v>0.0481125092524056</v>
      </c>
      <c r="K138" s="49" t="n">
        <f aca="false">L138+M138+E138</f>
        <v>13</v>
      </c>
      <c r="L138" s="49" t="n">
        <f aca="false">F138*1163</f>
        <v>0</v>
      </c>
      <c r="M138" s="49" t="n">
        <f aca="false">G138*9.5</f>
        <v>0</v>
      </c>
      <c r="N138" s="17"/>
      <c r="O138" s="18"/>
    </row>
    <row r="139" customFormat="false" ht="13.8" hidden="false" customHeight="false" outlineLevel="0" collapsed="false">
      <c r="A139" s="54"/>
      <c r="B139" s="55" t="s">
        <v>66</v>
      </c>
      <c r="C139" s="56" t="n">
        <f aca="false">SUM(C121:C138)</f>
        <v>2451</v>
      </c>
      <c r="D139" s="56" t="n">
        <f aca="false">SUM(D121:D138)</f>
        <v>13779.66</v>
      </c>
      <c r="E139" s="56" t="n">
        <f aca="false">SUM(E121:E138)</f>
        <v>336581.24</v>
      </c>
      <c r="F139" s="56" t="n">
        <f aca="false">SUM(F121:F138)</f>
        <v>234.46</v>
      </c>
      <c r="G139" s="56" t="n">
        <f aca="false">SUM(G121:G138)</f>
        <v>38021.38</v>
      </c>
      <c r="H139" s="56" t="n">
        <f aca="false">SUM(H121:H138)</f>
        <v>3597.52</v>
      </c>
      <c r="I139" s="57"/>
      <c r="J139" s="58"/>
      <c r="K139" s="59"/>
      <c r="L139" s="59"/>
      <c r="M139" s="60"/>
      <c r="N139" s="17"/>
      <c r="O139" s="18"/>
    </row>
    <row r="140" customFormat="false" ht="13.8" hidden="false" customHeight="false" outlineLevel="0" collapsed="false">
      <c r="A140" s="54"/>
      <c r="B140" s="55" t="s">
        <v>67</v>
      </c>
      <c r="C140" s="56"/>
      <c r="D140" s="56"/>
      <c r="E140" s="56"/>
      <c r="F140" s="56"/>
      <c r="G140" s="56"/>
      <c r="H140" s="56"/>
      <c r="I140" s="60"/>
      <c r="J140" s="61" t="n">
        <f aca="false">SUM(J121:J138)/18</f>
        <v>78.8931975036756</v>
      </c>
      <c r="K140" s="60"/>
      <c r="L140" s="60"/>
      <c r="M140" s="60"/>
      <c r="N140" s="17"/>
      <c r="O140" s="18"/>
    </row>
    <row r="141" customFormat="false" ht="16.5" hidden="false" customHeight="true" outlineLevel="0" collapsed="false">
      <c r="N141" s="17"/>
      <c r="O141" s="18"/>
    </row>
    <row r="142" customFormat="false" ht="17.9" hidden="false" customHeight="true" outlineLevel="0" collapsed="false">
      <c r="N142" s="17"/>
      <c r="O142" s="18"/>
    </row>
    <row r="143" customFormat="false" ht="28.5" hidden="false" customHeight="true" outlineLevel="0" collapsed="false">
      <c r="A143" s="5" t="s">
        <v>1</v>
      </c>
      <c r="B143" s="6" t="s">
        <v>2</v>
      </c>
      <c r="C143" s="6" t="s">
        <v>3</v>
      </c>
      <c r="D143" s="6" t="s">
        <v>4</v>
      </c>
      <c r="E143" s="6" t="s">
        <v>5</v>
      </c>
      <c r="F143" s="6"/>
      <c r="G143" s="6"/>
      <c r="H143" s="6"/>
      <c r="I143" s="6"/>
      <c r="J143" s="6" t="s">
        <v>6</v>
      </c>
      <c r="K143" s="6" t="s">
        <v>7</v>
      </c>
      <c r="L143" s="6"/>
      <c r="M143" s="6"/>
      <c r="N143" s="17"/>
      <c r="O143" s="18"/>
    </row>
    <row r="144" customFormat="false" ht="35.1" hidden="false" customHeight="false" outlineLevel="0" collapsed="false">
      <c r="A144" s="5"/>
      <c r="B144" s="6"/>
      <c r="C144" s="6"/>
      <c r="D144" s="6"/>
      <c r="E144" s="6" t="s">
        <v>8</v>
      </c>
      <c r="F144" s="6" t="s">
        <v>9</v>
      </c>
      <c r="G144" s="6" t="s">
        <v>10</v>
      </c>
      <c r="H144" s="6" t="s">
        <v>11</v>
      </c>
      <c r="I144" s="6" t="s">
        <v>12</v>
      </c>
      <c r="J144" s="6"/>
      <c r="K144" s="6" t="s">
        <v>13</v>
      </c>
      <c r="L144" s="6" t="s">
        <v>14</v>
      </c>
      <c r="M144" s="6" t="s">
        <v>15</v>
      </c>
      <c r="N144" s="17"/>
      <c r="O144" s="18"/>
    </row>
    <row r="145" customFormat="false" ht="13.8" hidden="false" customHeight="false" outlineLevel="0" collapsed="false">
      <c r="A145" s="43" t="s">
        <v>134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17"/>
      <c r="O145" s="18"/>
    </row>
    <row r="146" customFormat="false" ht="38.05" hidden="false" customHeight="true" outlineLevel="0" collapsed="false">
      <c r="A146" s="62" t="n">
        <v>1</v>
      </c>
      <c r="B146" s="63" t="s">
        <v>135</v>
      </c>
      <c r="C146" s="64" t="n">
        <v>756</v>
      </c>
      <c r="D146" s="64" t="n">
        <v>8204.3</v>
      </c>
      <c r="E146" s="47" t="n">
        <f aca="false">SUM([1]січень!E144+[1]лютий!E145+[1]березень!E146+[1]квітень!E146+[1]травень!E146+[1]червень!E146+[1]липень!E146+[1]серпень!E146+[1]вересень!E146)</f>
        <v>65168.56</v>
      </c>
      <c r="F146" s="47" t="n">
        <f aca="false">SUM([1]січень!F144+[1]лютий!F145+[1]березень!F146+[1]квітень!F146+[1]травень!F146+[1]червень!F146+[1]липень!F146+[1]серпень!F146+[1]вересень!F146)</f>
        <v>1105.38</v>
      </c>
      <c r="G146" s="47" t="n">
        <f aca="false">SUM([1]січень!G144+[1]лютий!G145+[1]березень!G146+[1]квітень!G146+[1]травень!G146+[1]червень!G146+[1]липень!G146+[1]серпень!G146+[1]вересень!G146)</f>
        <v>0</v>
      </c>
      <c r="H146" s="47" t="n">
        <f aca="false">SUM([1]січень!H144+[1]лютий!H145+[1]березень!H146+[1]квітень!H146+[1]травень!H146+[1]червень!H146+[1]липень!H146+[1]серпень!H146+[1]вересень!H146)</f>
        <v>2239.99</v>
      </c>
      <c r="I146" s="47" t="n">
        <f aca="false">SUM([1]січень!I144+[1]лютий!I145+[1]березень!I146+[1]квітень!I146+[1]травень!I146+[1]червень!I146+[1]липень!I146+[1]серпень!I146+[1]вересень!I146)</f>
        <v>0</v>
      </c>
      <c r="J146" s="65" t="n">
        <f aca="false">K146/D146</f>
        <v>164.636288287849</v>
      </c>
      <c r="K146" s="66" t="n">
        <f aca="false">L146+M146+E146</f>
        <v>1350725.5</v>
      </c>
      <c r="L146" s="66" t="n">
        <f aca="false">F146*1163</f>
        <v>1285556.94</v>
      </c>
      <c r="M146" s="66" t="n">
        <f aca="false">G146*9.5</f>
        <v>0</v>
      </c>
      <c r="N146" s="17"/>
      <c r="O146" s="18"/>
    </row>
    <row r="147" customFormat="false" ht="26.85" hidden="false" customHeight="true" outlineLevel="0" collapsed="false">
      <c r="A147" s="62" t="n">
        <v>2</v>
      </c>
      <c r="B147" s="67" t="s">
        <v>136</v>
      </c>
      <c r="C147" s="64" t="n">
        <v>810</v>
      </c>
      <c r="D147" s="64" t="n">
        <v>11225.1</v>
      </c>
      <c r="E147" s="47" t="n">
        <f aca="false">SUM([1]січень!E145+[1]лютий!E146+[1]березень!E147+[1]квітень!E147+[1]травень!E147+[1]червень!E147+[1]липень!E147+[1]серпень!E147+[1]вересень!E147)</f>
        <v>174018.17</v>
      </c>
      <c r="F147" s="47" t="n">
        <f aca="false">SUM([1]січень!F145+[1]лютий!F146+[1]березень!F147+[1]квітень!F147+[1]травень!F147+[1]червень!F147+[1]липень!F147+[1]серпень!F147+[1]вересень!F147)</f>
        <v>561.29</v>
      </c>
      <c r="G147" s="47" t="n">
        <f aca="false">SUM([1]січень!G145+[1]лютий!G146+[1]березень!G147+[1]квітень!G147+[1]травень!G147+[1]червень!G147+[1]липень!G147+[1]серпень!G147+[1]вересень!G147)</f>
        <v>34449.9</v>
      </c>
      <c r="H147" s="47" t="n">
        <f aca="false">SUM([1]січень!H145+[1]лютий!H146+[1]березень!H147+[1]квітень!H147+[1]травень!H147+[1]червень!H147+[1]липень!H147+[1]серпень!H147+[1]вересень!H147)</f>
        <v>9172.54</v>
      </c>
      <c r="I147" s="47" t="n">
        <f aca="false">SUM([1]січень!I145+[1]лютий!I146+[1]березень!I147+[1]квітень!I147+[1]травень!I147+[1]червень!I147+[1]липень!I147+[1]серпень!I147+[1]вересень!I147)</f>
        <v>0</v>
      </c>
      <c r="J147" s="65" t="n">
        <f aca="false">K147/D147</f>
        <v>102.811778068792</v>
      </c>
      <c r="K147" s="66" t="n">
        <f aca="false">L147+M147+E147</f>
        <v>1154072.49</v>
      </c>
      <c r="L147" s="66" t="n">
        <f aca="false">F147*1163</f>
        <v>652780.27</v>
      </c>
      <c r="M147" s="66" t="n">
        <f aca="false">G147*9.5</f>
        <v>327274.05</v>
      </c>
      <c r="N147" s="17"/>
      <c r="O147" s="18"/>
    </row>
    <row r="148" customFormat="false" ht="27.85" hidden="false" customHeight="true" outlineLevel="0" collapsed="false">
      <c r="A148" s="62" t="n">
        <v>3</v>
      </c>
      <c r="B148" s="63" t="s">
        <v>137</v>
      </c>
      <c r="C148" s="64" t="n">
        <v>50</v>
      </c>
      <c r="D148" s="64" t="n">
        <v>459.1</v>
      </c>
      <c r="E148" s="47" t="n">
        <f aca="false">SUM([1]січень!E146+[1]лютий!E147+[1]березень!E148+[1]квітень!E148+[1]травень!E148+[1]червень!E148+[1]липень!E148+[1]серпень!E148+[1]вересень!E148)</f>
        <v>5192.35</v>
      </c>
      <c r="F148" s="47" t="n">
        <f aca="false">SUM([1]січень!F146+[1]лютий!F147+[1]березень!F148+[1]квітень!F148+[1]травень!F148+[1]червень!F148+[1]липень!F148+[1]серпень!F148+[1]вересень!F148)</f>
        <v>0</v>
      </c>
      <c r="G148" s="47" t="n">
        <f aca="false">SUM([1]січень!G146+[1]лютий!G147+[1]березень!G148+[1]квітень!G148+[1]травень!G148+[1]червень!G148+[1]липень!G148+[1]серпень!G148+[1]вересень!G148)</f>
        <v>4185.63</v>
      </c>
      <c r="H148" s="47" t="n">
        <f aca="false">SUM([1]січень!H146+[1]лютий!H147+[1]березень!H148+[1]квітень!H148+[1]травень!H148+[1]червень!H148+[1]липень!H148+[1]серпень!H148+[1]вересень!H148)</f>
        <v>0</v>
      </c>
      <c r="I148" s="47" t="n">
        <f aca="false">SUM([1]січень!I146+[1]лютий!I147+[1]березень!I148+[1]квітень!I148+[1]травень!I148+[1]червень!I148+[1]липень!I148+[1]серпень!I148+[1]вересень!I148)</f>
        <v>0</v>
      </c>
      <c r="J148" s="65" t="n">
        <f aca="false">K148/D148</f>
        <v>97.9216619472882</v>
      </c>
      <c r="K148" s="66" t="n">
        <f aca="false">L148+M148+E148</f>
        <v>44955.835</v>
      </c>
      <c r="L148" s="66" t="n">
        <f aca="false">F148*1163</f>
        <v>0</v>
      </c>
      <c r="M148" s="66" t="n">
        <f aca="false">G148*9.5</f>
        <v>39763.485</v>
      </c>
      <c r="N148" s="17"/>
      <c r="O148" s="18"/>
    </row>
    <row r="149" customFormat="false" ht="27.35" hidden="false" customHeight="true" outlineLevel="0" collapsed="false">
      <c r="A149" s="62" t="n">
        <v>4</v>
      </c>
      <c r="B149" s="68" t="s">
        <v>138</v>
      </c>
      <c r="C149" s="64" t="n">
        <v>40</v>
      </c>
      <c r="D149" s="64" t="n">
        <v>193</v>
      </c>
      <c r="E149" s="47" t="n">
        <f aca="false">SUM([1]січень!E147+[1]лютий!E148+[1]березень!E149+[1]квітень!E149+[1]травень!E149+[1]червень!E149+[1]липень!E149+[1]серпень!E149+[1]вересень!E149)</f>
        <v>3411.89</v>
      </c>
      <c r="F149" s="47" t="n">
        <f aca="false">SUM([1]січень!F147+[1]лютий!F148+[1]березень!F149+[1]квітень!F149+[1]травень!F149+[1]червень!F149+[1]липень!F149+[1]серпень!F149+[1]вересень!F149)</f>
        <v>0</v>
      </c>
      <c r="G149" s="47" t="n">
        <f aca="false">SUM([1]січень!G147+[1]лютий!G148+[1]березень!G149+[1]квітень!G149+[1]травень!G149+[1]червень!G149+[1]липень!G149+[1]серпень!G149+[1]вересень!G149)</f>
        <v>1540.04</v>
      </c>
      <c r="H149" s="47" t="n">
        <f aca="false">SUM([1]січень!H147+[1]лютий!H148+[1]березень!H149+[1]квітень!H149+[1]травень!H149+[1]червень!H149+[1]липень!H149+[1]серпень!H149+[1]вересень!H149)</f>
        <v>42.41</v>
      </c>
      <c r="I149" s="47" t="n">
        <f aca="false">SUM([1]січень!I147+[1]лютий!I148+[1]березень!I149+[1]квітень!I149+[1]травень!I149+[1]червень!I149+[1]липень!I149+[1]серпень!I149+[1]вересень!I149)</f>
        <v>0</v>
      </c>
      <c r="J149" s="65" t="n">
        <f aca="false">K149/D149</f>
        <v>93.4832642487047</v>
      </c>
      <c r="K149" s="66" t="n">
        <f aca="false">L149+M149+E149</f>
        <v>18042.27</v>
      </c>
      <c r="L149" s="66" t="n">
        <f aca="false">F149*1163</f>
        <v>0</v>
      </c>
      <c r="M149" s="66" t="n">
        <f aca="false">G149*9.5</f>
        <v>14630.38</v>
      </c>
      <c r="N149" s="17"/>
      <c r="O149" s="18"/>
    </row>
    <row r="150" customFormat="false" ht="28.35" hidden="false" customHeight="true" outlineLevel="0" collapsed="false">
      <c r="A150" s="62" t="n">
        <v>5</v>
      </c>
      <c r="B150" s="68" t="s">
        <v>139</v>
      </c>
      <c r="C150" s="69" t="n">
        <v>135</v>
      </c>
      <c r="D150" s="64" t="n">
        <v>823</v>
      </c>
      <c r="E150" s="47" t="n">
        <f aca="false">SUM([1]січень!E148+[1]лютий!E149+[1]березень!E150+[1]квітень!E150+[1]травень!E150+[1]червень!E150+[1]липень!E150+[1]серпень!E150+[1]вересень!E150)</f>
        <v>18144.7</v>
      </c>
      <c r="F150" s="47" t="n">
        <f aca="false">SUM([1]січень!F148+[1]лютий!F149+[1]березень!F150+[1]квітень!F150+[1]травень!F150+[1]червень!F150+[1]липень!F150+[1]серпень!F150+[1]вересень!F150)</f>
        <v>46.8</v>
      </c>
      <c r="G150" s="47" t="n">
        <f aca="false">SUM([1]січень!G148+[1]лютий!G149+[1]березень!G150+[1]квітень!G150+[1]травень!G150+[1]червень!G150+[1]липень!G150+[1]серпень!G150+[1]вересень!G150)</f>
        <v>0</v>
      </c>
      <c r="H150" s="47" t="n">
        <f aca="false">SUM([1]січень!H148+[1]лютий!H149+[1]березень!H150+[1]квітень!H150+[1]травень!H150+[1]червень!H150+[1]липень!H150+[1]серпень!H150+[1]вересень!H150)</f>
        <v>174.89</v>
      </c>
      <c r="I150" s="47" t="n">
        <f aca="false">SUM([1]січень!I148+[1]лютий!I149+[1]березень!I150+[1]квітень!I150+[1]травень!I150+[1]червень!I150+[1]липень!I150+[1]серпень!I150+[1]вересень!I150)</f>
        <v>70.29</v>
      </c>
      <c r="J150" s="65" t="n">
        <f aca="false">K150/D150</f>
        <v>88.1811664641555</v>
      </c>
      <c r="K150" s="66" t="n">
        <f aca="false">L150+M150+E150</f>
        <v>72573.1</v>
      </c>
      <c r="L150" s="66" t="n">
        <f aca="false">F150*1163</f>
        <v>54428.4</v>
      </c>
      <c r="M150" s="66" t="n">
        <f aca="false">G150*9.5</f>
        <v>0</v>
      </c>
      <c r="N150" s="17"/>
      <c r="O150" s="18"/>
    </row>
    <row r="151" customFormat="false" ht="26.35" hidden="false" customHeight="true" outlineLevel="0" collapsed="false">
      <c r="A151" s="62" t="n">
        <v>6</v>
      </c>
      <c r="B151" s="68" t="s">
        <v>140</v>
      </c>
      <c r="C151" s="64" t="n">
        <v>761</v>
      </c>
      <c r="D151" s="64" t="n">
        <v>2161.7</v>
      </c>
      <c r="E151" s="47" t="n">
        <f aca="false">SUM([1]січень!E149+[1]лютий!E150+[1]березень!E151+[1]квітень!E151+[1]травень!E151+[1]червень!E151+[1]липень!E151+[1]серпень!E151+[1]вересень!E151)</f>
        <v>27534.31</v>
      </c>
      <c r="F151" s="47" t="n">
        <f aca="false">SUM([1]січень!F149+[1]лютий!F150+[1]березень!F151+[1]квітень!F151+[1]травень!F151+[1]червень!F151+[1]липень!F151+[1]серпень!F151+[1]вересень!F151)</f>
        <v>106.31</v>
      </c>
      <c r="G151" s="47" t="n">
        <f aca="false">SUM([1]січень!G149+[1]лютий!G150+[1]березень!G151+[1]квітень!G151+[1]травень!G151+[1]червень!G151+[1]липень!G151+[1]серпень!G151+[1]вересень!G151)</f>
        <v>0</v>
      </c>
      <c r="H151" s="47" t="n">
        <f aca="false">SUM([1]січень!H149+[1]лютий!H150+[1]березень!H151+[1]квітень!H151+[1]травень!H151+[1]червень!H151+[1]липень!H151+[1]серпень!H151+[1]вересень!H151)</f>
        <v>998.32</v>
      </c>
      <c r="I151" s="47" t="n">
        <f aca="false">SUM([1]січень!I149+[1]лютий!I150+[1]березень!I151+[1]квітень!I151+[1]травень!I151+[1]червень!I151+[1]липень!I151+[1]серпень!I151+[1]вересень!I151)</f>
        <v>0</v>
      </c>
      <c r="J151" s="65" t="n">
        <f aca="false">K151/D151</f>
        <v>69.9323865476246</v>
      </c>
      <c r="K151" s="66" t="n">
        <f aca="false">L151+M151+E151</f>
        <v>151172.84</v>
      </c>
      <c r="L151" s="66" t="n">
        <f aca="false">F151*1163</f>
        <v>123638.53</v>
      </c>
      <c r="M151" s="66" t="n">
        <f aca="false">G151*9.5</f>
        <v>0</v>
      </c>
      <c r="N151" s="17"/>
      <c r="O151" s="18"/>
    </row>
    <row r="152" customFormat="false" ht="24.35" hidden="false" customHeight="true" outlineLevel="0" collapsed="false">
      <c r="A152" s="62" t="n">
        <v>7</v>
      </c>
      <c r="B152" s="67" t="s">
        <v>141</v>
      </c>
      <c r="C152" s="64" t="n">
        <v>125</v>
      </c>
      <c r="D152" s="64" t="n">
        <v>616.3</v>
      </c>
      <c r="E152" s="47" t="n">
        <f aca="false">SUM([1]січень!E150+[1]лютий!E151+[1]березень!E152+[1]квітень!E152+[1]травень!E152+[1]червень!E152+[1]липень!E152+[1]серпень!E152+[1]вересень!E152)</f>
        <v>15975.16</v>
      </c>
      <c r="F152" s="47" t="n">
        <f aca="false">SUM([1]січень!F150+[1]лютий!F151+[1]березень!F152+[1]квітень!F152+[1]травень!F152+[1]червень!F152+[1]липень!F152+[1]серпень!F152+[1]вересень!F152)</f>
        <v>30.16</v>
      </c>
      <c r="G152" s="47" t="n">
        <f aca="false">SUM([1]січень!G150+[1]лютий!G151+[1]березень!G152+[1]квітень!G152+[1]травень!G152+[1]червень!G152+[1]липень!G152+[1]серпень!G152+[1]вересень!G152)</f>
        <v>0</v>
      </c>
      <c r="H152" s="47" t="n">
        <f aca="false">SUM([1]січень!H150+[1]лютий!H151+[1]березень!H152+[1]квітень!H152+[1]травень!H152+[1]червень!H152+[1]липень!H152+[1]серпень!H152+[1]вересень!H152)</f>
        <v>182.57</v>
      </c>
      <c r="I152" s="47" t="n">
        <f aca="false">SUM([1]січень!I150+[1]лютий!I151+[1]березень!I152+[1]квітень!I152+[1]травень!I152+[1]червень!I152+[1]липень!I152+[1]серпень!I152+[1]вересень!I152)</f>
        <v>0</v>
      </c>
      <c r="J152" s="65" t="n">
        <f aca="false">K152/D152</f>
        <v>82.8350478662989</v>
      </c>
      <c r="K152" s="66" t="n">
        <f aca="false">L152+M152+E152</f>
        <v>51051.24</v>
      </c>
      <c r="L152" s="66" t="n">
        <f aca="false">F152*1163</f>
        <v>35076.08</v>
      </c>
      <c r="M152" s="66" t="n">
        <f aca="false">G152*9.5</f>
        <v>0</v>
      </c>
      <c r="N152" s="17"/>
      <c r="O152" s="18"/>
    </row>
    <row r="153" customFormat="false" ht="36.8" hidden="false" customHeight="true" outlineLevel="0" collapsed="false">
      <c r="A153" s="62" t="n">
        <v>8</v>
      </c>
      <c r="B153" s="67" t="s">
        <v>142</v>
      </c>
      <c r="C153" s="64" t="n">
        <v>1995</v>
      </c>
      <c r="D153" s="64" t="n">
        <v>20329.4</v>
      </c>
      <c r="E153" s="47" t="n">
        <f aca="false">SUM([1]січень!E151+[1]лютий!E152+[1]березень!E153+[1]квітень!E153+[1]травень!E153+[1]червень!E153+[1]липень!E153+[1]серпень!E153+[1]вересень!E153)</f>
        <v>243663.14</v>
      </c>
      <c r="F153" s="47" t="n">
        <f aca="false">SUM([1]січень!F151+[1]лютий!F152+[1]березень!F153+[1]квітень!F153+[1]травень!F153+[1]червень!F153+[1]липень!F153+[1]серпень!F153+[1]вересень!F153)</f>
        <v>919.72</v>
      </c>
      <c r="G153" s="47" t="n">
        <f aca="false">SUM([1]січень!G151+[1]лютий!G152+[1]березень!G153+[1]квітень!G153+[1]травень!G153+[1]червень!G153+[1]липень!G153+[1]серпень!G153+[1]вересень!G153)</f>
        <v>0</v>
      </c>
      <c r="H153" s="47" t="n">
        <f aca="false">SUM([1]січень!H151+[1]лютий!H152+[1]березень!H153+[1]квітень!H153+[1]травень!H153+[1]червень!H153+[1]липень!H153+[1]серпень!H153+[1]вересень!H153)</f>
        <v>33907.21</v>
      </c>
      <c r="I153" s="47" t="n">
        <f aca="false">SUM([1]січень!I151+[1]лютий!I152+[1]березень!I153+[1]квітень!I153+[1]травень!I153+[1]червень!I153+[1]липень!I153+[1]серпень!I153+[1]вересень!I153)</f>
        <v>0</v>
      </c>
      <c r="J153" s="65" t="n">
        <f aca="false">K153/D153</f>
        <v>64.6008982065383</v>
      </c>
      <c r="K153" s="66" t="n">
        <f aca="false">L153+M153+E153</f>
        <v>1313297.5</v>
      </c>
      <c r="L153" s="66" t="n">
        <f aca="false">F153*1163</f>
        <v>1069634.36</v>
      </c>
      <c r="M153" s="66" t="n">
        <f aca="false">G153*9.5</f>
        <v>0</v>
      </c>
      <c r="N153" s="17"/>
      <c r="O153" s="18"/>
    </row>
    <row r="154" customFormat="false" ht="34.8" hidden="false" customHeight="true" outlineLevel="0" collapsed="false">
      <c r="A154" s="62" t="n">
        <v>9</v>
      </c>
      <c r="B154" s="63" t="s">
        <v>143</v>
      </c>
      <c r="C154" s="64" t="n">
        <v>1031</v>
      </c>
      <c r="D154" s="64" t="n">
        <v>4949.65</v>
      </c>
      <c r="E154" s="47" t="n">
        <f aca="false">SUM([1]січень!E152+[1]лютий!E153+[1]березень!E154+[1]квітень!E154+[1]травень!E154+[1]червень!E154+[1]липень!E154+[1]серпень!E154+[1]вересень!E154)</f>
        <v>83831.25</v>
      </c>
      <c r="F154" s="47" t="n">
        <f aca="false">SUM([1]січень!F152+[1]лютий!F153+[1]березень!F154+[1]квітень!F154+[1]травень!F154+[1]червень!F154+[1]липень!F154+[1]серпень!F154+[1]вересень!F154)</f>
        <v>247.31</v>
      </c>
      <c r="G154" s="47" t="n">
        <f aca="false">SUM([1]січень!G152+[1]лютий!G153+[1]березень!G154+[1]квітень!G154+[1]травень!G154+[1]червень!G154+[1]липень!G154+[1]серпень!G154+[1]вересень!G154)</f>
        <v>0</v>
      </c>
      <c r="H154" s="47" t="n">
        <f aca="false">SUM([1]січень!H152+[1]лютий!H153+[1]березень!H154+[1]квітень!H154+[1]травень!H154+[1]червень!H154+[1]липень!H154+[1]серпень!H154+[1]вересень!H154)</f>
        <v>2174.38</v>
      </c>
      <c r="I154" s="47" t="n">
        <f aca="false">SUM([1]січень!I152+[1]лютий!I153+[1]березень!I154+[1]квітень!I154+[1]травень!I154+[1]червень!I154+[1]липень!I154+[1]серпень!I154+[1]вересень!I154)</f>
        <v>0</v>
      </c>
      <c r="J154" s="65" t="n">
        <f aca="false">K154/D154</f>
        <v>75.0462719586234</v>
      </c>
      <c r="K154" s="66" t="n">
        <f aca="false">L154+M154+E154</f>
        <v>371452.78</v>
      </c>
      <c r="L154" s="66" t="n">
        <f aca="false">F154*1163</f>
        <v>287621.53</v>
      </c>
      <c r="M154" s="66" t="n">
        <f aca="false">G154*9.5</f>
        <v>0</v>
      </c>
      <c r="N154" s="17"/>
      <c r="O154" s="18"/>
    </row>
    <row r="155" customFormat="false" ht="24.85" hidden="false" customHeight="true" outlineLevel="0" collapsed="false">
      <c r="A155" s="62" t="n">
        <v>10</v>
      </c>
      <c r="B155" s="67" t="s">
        <v>144</v>
      </c>
      <c r="C155" s="64" t="n">
        <v>1125</v>
      </c>
      <c r="D155" s="64" t="n">
        <v>9098.4</v>
      </c>
      <c r="E155" s="47" t="n">
        <f aca="false">SUM([1]січень!E153+[1]лютий!E154+[1]березень!E155+[1]квітень!E155+[1]травень!E155+[1]червень!E155+[1]липень!E155+[1]серпень!E155+[1]вересень!E155)</f>
        <v>73173.16</v>
      </c>
      <c r="F155" s="47" t="n">
        <f aca="false">SUM([1]січень!F153+[1]лютий!F154+[1]березень!F155+[1]квітень!F155+[1]травень!F155+[1]червень!F155+[1]липень!F155+[1]серпень!F155+[1]вересень!F155)</f>
        <v>420.65</v>
      </c>
      <c r="G155" s="47" t="n">
        <f aca="false">SUM([1]січень!G153+[1]лютий!G154+[1]березень!G155+[1]квітень!G155+[1]травень!G155+[1]червень!G155+[1]липень!G155+[1]серпень!G155+[1]вересень!G155)</f>
        <v>0</v>
      </c>
      <c r="H155" s="47" t="n">
        <f aca="false">SUM([1]січень!H153+[1]лютий!H154+[1]березень!H155+[1]квітень!H155+[1]травень!H155+[1]червень!H155+[1]липень!H155+[1]серпень!H155+[1]вересень!H155)</f>
        <v>3665.65</v>
      </c>
      <c r="I155" s="47" t="n">
        <f aca="false">SUM([1]січень!I153+[1]лютий!I154+[1]березень!I155+[1]квітень!I155+[1]травень!I155+[1]червень!I155+[1]липень!I155+[1]серпень!I155+[1]вересень!I155)</f>
        <v>77.12</v>
      </c>
      <c r="J155" s="65" t="n">
        <f aca="false">K155/D155</f>
        <v>61.8118691198453</v>
      </c>
      <c r="K155" s="66" t="n">
        <f aca="false">L155+M155+E155</f>
        <v>562389.11</v>
      </c>
      <c r="L155" s="66" t="n">
        <f aca="false">F155*1163</f>
        <v>489215.95</v>
      </c>
      <c r="M155" s="66" t="n">
        <f aca="false">G155*9.5</f>
        <v>0</v>
      </c>
      <c r="N155" s="17"/>
      <c r="O155" s="18"/>
    </row>
    <row r="156" customFormat="false" ht="34.8" hidden="false" customHeight="false" outlineLevel="0" collapsed="false">
      <c r="A156" s="62" t="n">
        <v>11</v>
      </c>
      <c r="B156" s="67" t="s">
        <v>145</v>
      </c>
      <c r="C156" s="64" t="n">
        <v>910</v>
      </c>
      <c r="D156" s="64" t="n">
        <v>2539.5</v>
      </c>
      <c r="E156" s="47" t="n">
        <f aca="false">SUM([1]січень!E154+[1]лютий!E155+[1]березень!E156+[1]квітень!E156+[1]травень!E156+[1]червень!E156+[1]липень!E156+[1]серпень!E156+[1]вересень!E156)</f>
        <v>66319.95</v>
      </c>
      <c r="F156" s="47" t="n">
        <f aca="false">SUM([1]січень!F154+[1]лютий!F155+[1]березень!F156+[1]квітень!F156+[1]травень!F156+[1]червень!F156+[1]липень!F156+[1]серпень!F156+[1]вересень!F156)</f>
        <v>63.1</v>
      </c>
      <c r="G156" s="47" t="n">
        <f aca="false">SUM([1]січень!G154+[1]лютий!G155+[1]березень!G156+[1]квітень!G156+[1]травень!G156+[1]червень!G156+[1]липень!G156+[1]серпень!G156+[1]вересень!G156)</f>
        <v>102.89</v>
      </c>
      <c r="H156" s="47" t="n">
        <f aca="false">SUM([1]січень!H154+[1]лютий!H155+[1]березень!H156+[1]квітень!H156+[1]травень!H156+[1]червень!H156+[1]липень!H156+[1]серпень!H156+[1]вересень!H156)</f>
        <v>1563.63</v>
      </c>
      <c r="I156" s="47" t="n">
        <f aca="false">SUM([1]січень!I154+[1]лютий!I155+[1]березень!I156+[1]квітень!I156+[1]травень!I156+[1]червень!I156+[1]липень!I156+[1]серпень!I156+[1]вересень!I156)</f>
        <v>0</v>
      </c>
      <c r="J156" s="65" t="n">
        <f aca="false">K156/D156</f>
        <v>55.3977968103958</v>
      </c>
      <c r="K156" s="66" t="n">
        <f aca="false">L156+M156+E156</f>
        <v>140682.705</v>
      </c>
      <c r="L156" s="66" t="n">
        <f aca="false">F156*1163</f>
        <v>73385.3</v>
      </c>
      <c r="M156" s="66" t="n">
        <f aca="false">G156*9.5</f>
        <v>977.455</v>
      </c>
      <c r="N156" s="17"/>
      <c r="O156" s="18"/>
    </row>
    <row r="157" customFormat="false" ht="23.85" hidden="false" customHeight="false" outlineLevel="0" collapsed="false">
      <c r="A157" s="62" t="n">
        <v>12</v>
      </c>
      <c r="B157" s="67" t="s">
        <v>146</v>
      </c>
      <c r="C157" s="64" t="n">
        <v>130</v>
      </c>
      <c r="D157" s="64" t="n">
        <v>2840.4</v>
      </c>
      <c r="E157" s="47" t="n">
        <f aca="false">SUM([1]січень!E155+[1]лютий!E156+[1]березень!E157+[1]квітень!E157+[1]травень!E157+[1]червень!E157+[1]липень!E157+[1]серпень!E157+[1]вересень!E157)</f>
        <v>114065.62</v>
      </c>
      <c r="F157" s="47" t="n">
        <f aca="false">SUM([1]січень!F155+[1]лютий!F156+[1]березень!F157+[1]квітень!F157+[1]травень!F157+[1]червень!F157+[1]липень!F157+[1]серпень!F157+[1]вересень!F157)</f>
        <v>0</v>
      </c>
      <c r="G157" s="47" t="n">
        <f aca="false">SUM([1]січень!G155+[1]лютий!G156+[1]березень!G157+[1]квітень!G157+[1]травень!G157+[1]червень!G157+[1]липень!G157+[1]серпень!G157+[1]вересень!G157)</f>
        <v>0</v>
      </c>
      <c r="H157" s="47" t="n">
        <f aca="false">SUM([1]січень!H155+[1]лютий!H156+[1]березень!H157+[1]квітень!H157+[1]травень!H157+[1]червень!H157+[1]липень!H157+[1]серпень!H157+[1]вересень!H157)</f>
        <v>1728.8</v>
      </c>
      <c r="I157" s="47" t="n">
        <f aca="false">SUM([1]січень!I155+[1]лютий!I156+[1]березень!I157+[1]квітень!I157+[1]травень!I157+[1]червень!I157+[1]липень!I157+[1]серпень!I157+[1]вересень!I157)</f>
        <v>0</v>
      </c>
      <c r="J157" s="65" t="n">
        <f aca="false">K157/D157</f>
        <v>40.1582946063935</v>
      </c>
      <c r="K157" s="66" t="n">
        <f aca="false">L157+M157+E157</f>
        <v>114065.62</v>
      </c>
      <c r="L157" s="66" t="n">
        <f aca="false">F157*1163</f>
        <v>0</v>
      </c>
      <c r="M157" s="66" t="n">
        <f aca="false">G157*9.5</f>
        <v>0</v>
      </c>
      <c r="N157" s="17"/>
      <c r="O157" s="18"/>
    </row>
    <row r="158" customFormat="false" ht="23.85" hidden="false" customHeight="false" outlineLevel="0" collapsed="false">
      <c r="A158" s="62" t="n">
        <v>13</v>
      </c>
      <c r="B158" s="67" t="s">
        <v>147</v>
      </c>
      <c r="C158" s="64" t="n">
        <v>50</v>
      </c>
      <c r="D158" s="64" t="n">
        <v>204.2</v>
      </c>
      <c r="E158" s="47" t="n">
        <f aca="false">SUM([1]січень!E156+[1]лютий!E157+[1]березень!E158+[1]квітень!E158+[1]травень!E158+[1]червень!E158+[1]липень!E158+[1]серпень!E158+[1]вересень!E158)</f>
        <v>3699.83</v>
      </c>
      <c r="F158" s="47" t="n">
        <f aca="false">SUM([1]січень!F156+[1]лютий!F157+[1]березень!F158+[1]квітень!F158+[1]травень!F158+[1]червень!F158+[1]липень!F158+[1]серпень!F158+[1]вересень!F158)</f>
        <v>0</v>
      </c>
      <c r="G158" s="47" t="n">
        <f aca="false">SUM([1]січень!G156+[1]лютий!G157+[1]березень!G158+[1]квітень!G158+[1]травень!G158+[1]червень!G158+[1]липень!G158+[1]серпень!G158+[1]вересень!G158)</f>
        <v>0</v>
      </c>
      <c r="H158" s="47" t="n">
        <f aca="false">SUM([1]січень!H156+[1]лютий!H157+[1]березень!H158+[1]квітень!H158+[1]травень!H158+[1]червень!H158+[1]липень!H158+[1]серпень!H158+[1]вересень!H158)</f>
        <v>111.59</v>
      </c>
      <c r="I158" s="47" t="n">
        <f aca="false">SUM([1]січень!I156+[1]лютий!I157+[1]березень!I158+[1]квітень!I158+[1]травень!I158+[1]червень!I158+[1]липень!I158+[1]серпень!I158+[1]вересень!I158)</f>
        <v>0</v>
      </c>
      <c r="J158" s="65" t="n">
        <f aca="false">K158/D158</f>
        <v>18.1186581782566</v>
      </c>
      <c r="K158" s="66" t="n">
        <f aca="false">L158+M158+E158</f>
        <v>3699.83</v>
      </c>
      <c r="L158" s="66" t="n">
        <f aca="false">F158*1163</f>
        <v>0</v>
      </c>
      <c r="M158" s="66" t="n">
        <f aca="false">G158*9.5</f>
        <v>0</v>
      </c>
      <c r="N158" s="17"/>
      <c r="O158" s="18"/>
    </row>
    <row r="159" customFormat="false" ht="13.8" hidden="false" customHeight="false" outlineLevel="0" collapsed="false">
      <c r="A159" s="54"/>
      <c r="B159" s="55" t="s">
        <v>66</v>
      </c>
      <c r="C159" s="56" t="n">
        <f aca="false">SUM(C146:C158)</f>
        <v>7918</v>
      </c>
      <c r="D159" s="56" t="n">
        <f aca="false">SUM(D146:D158)</f>
        <v>63644.05</v>
      </c>
      <c r="E159" s="70" t="n">
        <f aca="false">SUM(E146:E158)</f>
        <v>894198.09</v>
      </c>
      <c r="F159" s="70" t="n">
        <f aca="false">SUM(F146:F158)</f>
        <v>3500.72</v>
      </c>
      <c r="G159" s="70" t="n">
        <f aca="false">SUM(G146:G158)</f>
        <v>40278.46</v>
      </c>
      <c r="H159" s="70" t="n">
        <f aca="false">SUM(H146:H158)</f>
        <v>55961.98</v>
      </c>
      <c r="I159" s="71" t="n">
        <f aca="false">SUM(I146:I158)</f>
        <v>147.41</v>
      </c>
      <c r="J159" s="72"/>
      <c r="K159" s="60"/>
      <c r="L159" s="60"/>
      <c r="M159" s="60"/>
      <c r="N159" s="17"/>
      <c r="O159" s="73"/>
    </row>
    <row r="160" customFormat="false" ht="13.8" hidden="false" customHeight="false" outlineLevel="0" collapsed="false">
      <c r="A160" s="54"/>
      <c r="B160" s="55" t="s">
        <v>67</v>
      </c>
      <c r="C160" s="56"/>
      <c r="D160" s="56"/>
      <c r="E160" s="56"/>
      <c r="F160" s="56"/>
      <c r="G160" s="56"/>
      <c r="H160" s="56"/>
      <c r="I160" s="74"/>
      <c r="J160" s="48" t="n">
        <f aca="false">SUM(J146:J158)/13</f>
        <v>78.0719524854435</v>
      </c>
      <c r="K160" s="60"/>
      <c r="L160" s="60"/>
      <c r="M160" s="60"/>
      <c r="N160" s="17"/>
      <c r="O160" s="73"/>
    </row>
    <row r="161" customFormat="false" ht="14.25" hidden="false" customHeight="true" outlineLevel="0" collapsed="false">
      <c r="C161" s="39"/>
      <c r="D161" s="39"/>
      <c r="E161" s="39"/>
      <c r="F161" s="39"/>
      <c r="G161" s="39"/>
      <c r="H161" s="39"/>
      <c r="I161" s="39"/>
      <c r="J161" s="39"/>
      <c r="K161" s="41"/>
      <c r="L161" s="41"/>
      <c r="M161" s="41"/>
      <c r="N161" s="17"/>
      <c r="O161" s="73"/>
    </row>
    <row r="162" customFormat="false" ht="13.8" hidden="false" customHeight="false" outlineLevel="0" collapsed="false">
      <c r="C162" s="39"/>
      <c r="D162" s="39"/>
      <c r="E162" s="39"/>
      <c r="F162" s="39"/>
      <c r="G162" s="39"/>
      <c r="H162" s="39"/>
      <c r="I162" s="39"/>
      <c r="J162" s="39"/>
      <c r="K162" s="41"/>
      <c r="L162" s="41"/>
      <c r="M162" s="41"/>
      <c r="O162" s="73"/>
    </row>
    <row r="163" customFormat="false" ht="13.8" hidden="false" customHeight="false" outlineLevel="0" collapsed="false">
      <c r="C163" s="39"/>
      <c r="D163" s="39"/>
      <c r="E163" s="39"/>
      <c r="F163" s="39"/>
      <c r="G163" s="39"/>
      <c r="H163" s="39"/>
      <c r="I163" s="39"/>
      <c r="J163" s="39"/>
      <c r="K163" s="41"/>
      <c r="L163" s="41"/>
      <c r="M163" s="41"/>
      <c r="O163" s="73"/>
    </row>
    <row r="164" customFormat="false" ht="7.45" hidden="false" customHeight="true" outlineLevel="0" collapsed="false">
      <c r="F164" s="21"/>
      <c r="H164" s="39"/>
      <c r="I164" s="39"/>
      <c r="J164" s="39"/>
      <c r="N164" s="17"/>
      <c r="O164" s="73"/>
    </row>
    <row r="165" customFormat="false" ht="7.45" hidden="false" customHeight="true" outlineLevel="0" collapsed="false">
      <c r="H165" s="39"/>
      <c r="I165" s="39"/>
      <c r="J165" s="39"/>
      <c r="N165" s="17"/>
      <c r="O165" s="73"/>
    </row>
    <row r="166" customFormat="false" ht="7.45" hidden="false" customHeight="true" outlineLevel="0" collapsed="false">
      <c r="H166" s="39"/>
      <c r="I166" s="39"/>
      <c r="J166" s="39"/>
      <c r="N166" s="17"/>
      <c r="O166" s="73"/>
    </row>
    <row r="167" customFormat="false" ht="25.5" hidden="false" customHeight="true" outlineLevel="0" collapsed="false">
      <c r="A167" s="5" t="s">
        <v>1</v>
      </c>
      <c r="B167" s="6" t="s">
        <v>2</v>
      </c>
      <c r="C167" s="6" t="s">
        <v>3</v>
      </c>
      <c r="D167" s="6" t="s">
        <v>4</v>
      </c>
      <c r="E167" s="6" t="s">
        <v>5</v>
      </c>
      <c r="F167" s="6"/>
      <c r="G167" s="6"/>
      <c r="H167" s="6"/>
      <c r="I167" s="6"/>
      <c r="J167" s="6" t="s">
        <v>6</v>
      </c>
      <c r="K167" s="6" t="s">
        <v>7</v>
      </c>
      <c r="L167" s="6"/>
      <c r="M167" s="6"/>
      <c r="N167" s="17"/>
      <c r="O167" s="73"/>
    </row>
    <row r="168" customFormat="false" ht="35.1" hidden="false" customHeight="false" outlineLevel="0" collapsed="false">
      <c r="A168" s="5"/>
      <c r="B168" s="6"/>
      <c r="C168" s="6"/>
      <c r="D168" s="6"/>
      <c r="E168" s="6" t="s">
        <v>8</v>
      </c>
      <c r="F168" s="6" t="s">
        <v>9</v>
      </c>
      <c r="G168" s="6" t="s">
        <v>10</v>
      </c>
      <c r="H168" s="6" t="s">
        <v>11</v>
      </c>
      <c r="I168" s="6" t="s">
        <v>12</v>
      </c>
      <c r="J168" s="6"/>
      <c r="K168" s="6" t="s">
        <v>13</v>
      </c>
      <c r="L168" s="6" t="s">
        <v>14</v>
      </c>
      <c r="M168" s="6" t="s">
        <v>15</v>
      </c>
      <c r="N168" s="17"/>
      <c r="O168" s="73"/>
    </row>
    <row r="169" customFormat="false" ht="13.8" hidden="false" customHeight="false" outlineLevel="0" collapsed="false">
      <c r="A169" s="43" t="s">
        <v>148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17"/>
      <c r="O169" s="73"/>
    </row>
    <row r="170" customFormat="false" ht="17.15" hidden="false" customHeight="true" outlineLevel="0" collapsed="false">
      <c r="A170" s="44" t="n">
        <v>1</v>
      </c>
      <c r="B170" s="31" t="s">
        <v>149</v>
      </c>
      <c r="C170" s="45" t="n">
        <v>50</v>
      </c>
      <c r="D170" s="45" t="n">
        <v>122.1</v>
      </c>
      <c r="E170" s="75" t="n">
        <f aca="false">SUM([1]січень!E168+[1]лютий!E169+[1]березень!E170+[1]квітень!E170+[1]травень!E170+[1]червень!E170+[1]липень!E170+[1]серпень!E170+[1]вересень!E170)</f>
        <v>13905.12</v>
      </c>
      <c r="F170" s="75" t="n">
        <f aca="false">SUM([1]січень!F168+[1]лютий!F169+[1]березень!F170+[1]квітень!F170+[1]травень!F170+[1]червень!F170+[1]липень!F170+[1]серпень!F170+[1]вересень!F170)</f>
        <v>0</v>
      </c>
      <c r="G170" s="75" t="n">
        <f aca="false">SUM([1]січень!G168+[1]лютий!G169+[1]березень!G170+[1]квітень!G170+[1]травень!G170+[1]червень!G170+[1]липень!G170+[1]серпень!G170+[1]вересень!G170)</f>
        <v>0</v>
      </c>
      <c r="H170" s="75" t="n">
        <f aca="false">SUM([1]січень!H168+[1]лютий!H169+[1]березень!H170+[1]квітень!H170+[1]травень!H170+[1]червень!H170+[1]липень!H170+[1]серпень!H170+[1]вересень!H170)</f>
        <v>0</v>
      </c>
      <c r="I170" s="75" t="n">
        <f aca="false">SUM([1]січень!I168+[1]лютий!I169+[1]березень!I170+[1]квітень!I170+[1]травень!I170+[1]червень!I170+[1]липень!I170+[1]серпень!I170+[1]вересень!I170)</f>
        <v>0</v>
      </c>
      <c r="J170" s="76" t="n">
        <f aca="false">K170/D170</f>
        <v>113.883046683047</v>
      </c>
      <c r="K170" s="77" t="n">
        <f aca="false">L170+M170+E170</f>
        <v>13905.12</v>
      </c>
      <c r="L170" s="78" t="n">
        <f aca="false">F170*1163</f>
        <v>0</v>
      </c>
      <c r="M170" s="78" t="n">
        <f aca="false">G170*9.5</f>
        <v>0</v>
      </c>
      <c r="N170" s="17"/>
      <c r="O170" s="73"/>
    </row>
    <row r="171" customFormat="false" ht="24.35" hidden="false" customHeight="false" outlineLevel="0" collapsed="false">
      <c r="A171" s="44" t="n">
        <v>2</v>
      </c>
      <c r="B171" s="31" t="s">
        <v>150</v>
      </c>
      <c r="C171" s="45" t="n">
        <v>50</v>
      </c>
      <c r="D171" s="45" t="n">
        <v>426.8</v>
      </c>
      <c r="E171" s="75" t="n">
        <f aca="false">SUM([1]січень!E169+[1]лютий!E170+[1]березень!E171+[1]квітень!E171+[1]травень!E171+[1]червень!E171+[1]липень!E171+[1]серпень!E171+[1]вересень!E171)</f>
        <v>3924.38</v>
      </c>
      <c r="F171" s="75" t="n">
        <f aca="false">SUM([1]січень!F169+[1]лютий!F170+[1]березень!F171+[1]квітень!F171+[1]травень!F171+[1]червень!F171+[1]липень!F171+[1]серпень!F171+[1]вересень!F171)</f>
        <v>33.49</v>
      </c>
      <c r="G171" s="75" t="n">
        <f aca="false">SUM([1]січень!G169+[1]лютий!G170+[1]березень!G171+[1]квітень!G171+[1]травень!G171+[1]червень!G171+[1]липень!G171+[1]серпень!G171+[1]вересень!G171)</f>
        <v>0</v>
      </c>
      <c r="H171" s="75" t="n">
        <f aca="false">SUM([1]січень!H169+[1]лютий!H170+[1]березень!H171+[1]квітень!H171+[1]травень!H171+[1]червень!H171+[1]липень!H171+[1]серпень!H171+[1]вересень!H171)</f>
        <v>48.15</v>
      </c>
      <c r="I171" s="75" t="n">
        <f aca="false">SUM([1]січень!I169+[1]лютий!I170+[1]березень!I171+[1]квітень!I171+[1]травень!I171+[1]червень!I171+[1]липень!I171+[1]серпень!I171+[1]вересень!I171)</f>
        <v>7.15</v>
      </c>
      <c r="J171" s="76" t="n">
        <f aca="false">K171/D171</f>
        <v>100.45278819119</v>
      </c>
      <c r="K171" s="77" t="n">
        <f aca="false">L171+M171+E171</f>
        <v>42873.25</v>
      </c>
      <c r="L171" s="77" t="n">
        <f aca="false">F171*1163</f>
        <v>38948.87</v>
      </c>
      <c r="M171" s="78" t="n">
        <f aca="false">G171*9.5</f>
        <v>0</v>
      </c>
      <c r="N171" s="17"/>
      <c r="O171" s="73"/>
    </row>
    <row r="172" customFormat="false" ht="15.4" hidden="false" customHeight="true" outlineLevel="0" collapsed="false">
      <c r="A172" s="44" t="n">
        <v>3</v>
      </c>
      <c r="B172" s="31" t="s">
        <v>151</v>
      </c>
      <c r="C172" s="45" t="n">
        <v>90</v>
      </c>
      <c r="D172" s="45" t="n">
        <v>761.3</v>
      </c>
      <c r="E172" s="75" t="n">
        <f aca="false">SUM([1]січень!E170+[1]лютий!E171+[1]березень!E172+[1]квітень!E172+[1]травень!E172+[1]червень!E172+[1]липень!E172+[1]серпень!E172+[1]вересень!E172)</f>
        <v>2864.99</v>
      </c>
      <c r="F172" s="75" t="n">
        <f aca="false">SUM([1]січень!F170+[1]лютий!F171+[1]березень!F172+[1]квітень!F172+[1]травень!F172+[1]червень!F172+[1]липень!F172+[1]серпень!F172+[1]вересень!F172)</f>
        <v>56.58</v>
      </c>
      <c r="G172" s="75" t="n">
        <f aca="false">SUM([1]січень!G170+[1]лютий!G171+[1]березень!G172+[1]квітень!G172+[1]травень!G172+[1]червень!G172+[1]липень!G172+[1]серпень!G172+[1]вересень!G172)</f>
        <v>0</v>
      </c>
      <c r="H172" s="75" t="n">
        <f aca="false">SUM([1]січень!H170+[1]лютий!H171+[1]березень!H172+[1]квітень!H172+[1]травень!H172+[1]червень!H172+[1]липень!H172+[1]серпень!H172+[1]вересень!H172)</f>
        <v>84.26</v>
      </c>
      <c r="I172" s="75" t="n">
        <f aca="false">SUM([1]січень!I170+[1]лютий!I171+[1]березень!I172+[1]квітень!I172+[1]травень!I172+[1]червень!I172+[1]липень!I172+[1]серпень!I172+[1]вересень!I172)</f>
        <v>17</v>
      </c>
      <c r="J172" s="76" t="n">
        <f aca="false">K172/D172</f>
        <v>90.1977275712597</v>
      </c>
      <c r="K172" s="77" t="n">
        <f aca="false">L172+M172+E172</f>
        <v>68667.53</v>
      </c>
      <c r="L172" s="78" t="n">
        <f aca="false">F172*1163</f>
        <v>65802.54</v>
      </c>
      <c r="M172" s="78" t="n">
        <f aca="false">G172*9.5</f>
        <v>0</v>
      </c>
      <c r="N172" s="17"/>
      <c r="O172" s="73"/>
    </row>
    <row r="173" customFormat="false" ht="13.8" hidden="false" customHeight="false" outlineLevel="0" collapsed="false">
      <c r="A173" s="44" t="n">
        <v>4</v>
      </c>
      <c r="B173" s="31" t="s">
        <v>152</v>
      </c>
      <c r="C173" s="45" t="n">
        <v>13</v>
      </c>
      <c r="D173" s="45" t="n">
        <v>273.5</v>
      </c>
      <c r="E173" s="75" t="n">
        <f aca="false">SUM([1]січень!E171+[1]лютий!E172+[1]березень!E173+[1]квітень!E173+[1]травень!E173+[1]червень!E173+[1]липень!E173+[1]серпень!E173+[1]вересень!E173)</f>
        <v>22780</v>
      </c>
      <c r="F173" s="75" t="n">
        <f aca="false">SUM([1]січень!F171+[1]лютий!F172+[1]березень!F173+[1]квітень!F173+[1]травень!F173+[1]червень!F173+[1]липень!F173+[1]серпень!F173+[1]вересень!F173)</f>
        <v>0</v>
      </c>
      <c r="G173" s="75" t="n">
        <f aca="false">SUM([1]січень!G171+[1]лютий!G172+[1]березень!G173+[1]квітень!G173+[1]травень!G173+[1]червень!G173+[1]липень!G173+[1]серпень!G173+[1]вересень!G173)</f>
        <v>0</v>
      </c>
      <c r="H173" s="75" t="n">
        <f aca="false">SUM([1]січень!H171+[1]лютий!H172+[1]березень!H173+[1]квітень!H173+[1]травень!H173+[1]червень!H173+[1]липень!H173+[1]серпень!H173+[1]вересень!H173)</f>
        <v>57.63</v>
      </c>
      <c r="I173" s="75" t="n">
        <f aca="false">SUM([1]січень!I171+[1]лютий!I172+[1]березень!I173+[1]квітень!I173+[1]травень!I173+[1]червень!I173+[1]липень!I173+[1]серпень!I173+[1]вересень!I173)</f>
        <v>0</v>
      </c>
      <c r="J173" s="76" t="n">
        <f aca="false">K173/D173</f>
        <v>83.290676416819</v>
      </c>
      <c r="K173" s="77" t="n">
        <f aca="false">L173+M173+E173</f>
        <v>22780</v>
      </c>
      <c r="L173" s="78" t="n">
        <f aca="false">F173*1163</f>
        <v>0</v>
      </c>
      <c r="M173" s="78" t="n">
        <f aca="false">G173*9.5</f>
        <v>0</v>
      </c>
      <c r="N173" s="17"/>
      <c r="O173" s="73"/>
    </row>
    <row r="174" customFormat="false" ht="24.35" hidden="false" customHeight="false" outlineLevel="0" collapsed="false">
      <c r="A174" s="44" t="n">
        <v>5</v>
      </c>
      <c r="B174" s="31" t="s">
        <v>153</v>
      </c>
      <c r="C174" s="45" t="n">
        <v>28</v>
      </c>
      <c r="D174" s="45" t="n">
        <v>150</v>
      </c>
      <c r="E174" s="75" t="n">
        <f aca="false">SUM([1]січень!E172+[1]лютий!E173+[1]березень!E174+[1]квітень!E174+[1]травень!E174+[1]червень!E174+[1]липень!E174+[1]серпень!E174+[1]вересень!E174)</f>
        <v>12118.17</v>
      </c>
      <c r="F174" s="75" t="n">
        <f aca="false">SUM([1]січень!F172+[1]лютий!F173+[1]березень!F174+[1]квітень!F174+[1]травень!F174+[1]червень!F174+[1]липень!F174+[1]серпень!F174+[1]вересень!F174)</f>
        <v>0</v>
      </c>
      <c r="G174" s="75" t="n">
        <f aca="false">SUM([1]січень!G172+[1]лютий!G173+[1]березень!G174+[1]квітень!G174+[1]травень!G174+[1]червень!G174+[1]липень!G174+[1]серпень!G174+[1]вересень!G174)</f>
        <v>0</v>
      </c>
      <c r="H174" s="75" t="n">
        <f aca="false">SUM([1]січень!H172+[1]лютий!H173+[1]березень!H174+[1]квітень!H174+[1]травень!H174+[1]червень!H174+[1]липень!H174+[1]серпень!H174+[1]вересень!H174)</f>
        <v>0</v>
      </c>
      <c r="I174" s="75" t="n">
        <f aca="false">SUM([1]січень!I172+[1]лютий!I173+[1]березень!I174+[1]квітень!I174+[1]травень!I174+[1]червень!I174+[1]липень!I174+[1]серпень!I174+[1]вересень!I174)</f>
        <v>0</v>
      </c>
      <c r="J174" s="76" t="n">
        <f aca="false">K174/D174</f>
        <v>80.7878</v>
      </c>
      <c r="K174" s="77" t="n">
        <f aca="false">L174+M174+E174</f>
        <v>12118.17</v>
      </c>
      <c r="L174" s="78" t="n">
        <f aca="false">F174*1163</f>
        <v>0</v>
      </c>
      <c r="M174" s="78" t="n">
        <f aca="false">G174*9.5</f>
        <v>0</v>
      </c>
      <c r="N174" s="17"/>
      <c r="O174" s="73"/>
    </row>
    <row r="175" customFormat="false" ht="13.8" hidden="false" customHeight="false" outlineLevel="0" collapsed="false">
      <c r="A175" s="44" t="n">
        <v>6</v>
      </c>
      <c r="B175" s="31" t="s">
        <v>154</v>
      </c>
      <c r="C175" s="45" t="n">
        <v>20</v>
      </c>
      <c r="D175" s="45" t="n">
        <v>417.57</v>
      </c>
      <c r="E175" s="75" t="n">
        <f aca="false">SUM([1]січень!E173+[1]лютий!E174+[1]березень!E175+[1]квітень!E175+[1]травень!E175+[1]червень!E175+[1]липень!E175+[1]серпень!E175+[1]вересень!E175)</f>
        <v>1838.87</v>
      </c>
      <c r="F175" s="75" t="n">
        <f aca="false">SUM([1]січень!F173+[1]лютий!F174+[1]березень!F175+[1]квітень!F175+[1]травень!F175+[1]червень!F175+[1]липень!F175+[1]серпень!F175+[1]вересень!F175)</f>
        <v>0</v>
      </c>
      <c r="G175" s="75" t="n">
        <f aca="false">SUM([1]січень!G173+[1]лютий!G174+[1]березень!G175+[1]квітень!G175+[1]травень!G175+[1]червень!G175+[1]липень!G175+[1]серпень!G175+[1]вересень!G175)</f>
        <v>2386.98</v>
      </c>
      <c r="H175" s="75" t="n">
        <f aca="false">SUM([1]січень!H173+[1]лютий!H174+[1]березень!H175+[1]квітень!H175+[1]травень!H175+[1]червень!H175+[1]липень!H175+[1]серпень!H175+[1]вересень!H175)</f>
        <v>22</v>
      </c>
      <c r="I175" s="75" t="n">
        <f aca="false">SUM([1]січень!I173+[1]лютий!I174+[1]березень!I175+[1]квітень!I175+[1]травень!I175+[1]червень!I175+[1]липень!I175+[1]серпень!I175+[1]вересень!I175)</f>
        <v>0</v>
      </c>
      <c r="J175" s="76" t="n">
        <f aca="false">K175/D175</f>
        <v>58.7091505615825</v>
      </c>
      <c r="K175" s="77" t="n">
        <f aca="false">L175+M175+E175</f>
        <v>24515.18</v>
      </c>
      <c r="L175" s="78" t="n">
        <f aca="false">F175*1163</f>
        <v>0</v>
      </c>
      <c r="M175" s="78" t="n">
        <f aca="false">G175*9.5</f>
        <v>22676.31</v>
      </c>
      <c r="N175" s="17"/>
      <c r="O175" s="73"/>
    </row>
    <row r="176" customFormat="false" ht="13.8" hidden="false" customHeight="false" outlineLevel="0" collapsed="false">
      <c r="A176" s="44" t="n">
        <v>7</v>
      </c>
      <c r="B176" s="31" t="s">
        <v>155</v>
      </c>
      <c r="C176" s="45" t="n">
        <v>65</v>
      </c>
      <c r="D176" s="45" t="n">
        <v>1025.9</v>
      </c>
      <c r="E176" s="75" t="n">
        <f aca="false">SUM([1]січень!E174+[1]лютий!E175+[1]березень!E176+[1]квітень!E176+[1]травень!E176+[1]червень!E176+[1]липень!E176+[1]серпень!E176+[1]вересень!E176)</f>
        <v>4449</v>
      </c>
      <c r="F176" s="75" t="n">
        <f aca="false">SUM([1]січень!F174+[1]лютий!F175+[1]березень!F176+[1]квітень!F176+[1]травень!F176+[1]червень!F176+[1]липень!F176+[1]серпень!F176+[1]вересень!F176)</f>
        <v>0</v>
      </c>
      <c r="G176" s="75" t="n">
        <f aca="false">SUM([1]січень!G174+[1]лютий!G175+[1]березень!G176+[1]квітень!G176+[1]травень!G176+[1]червень!G176+[1]липень!G176+[1]серпень!G176+[1]вересень!G176)</f>
        <v>6445.5</v>
      </c>
      <c r="H176" s="75" t="n">
        <f aca="false">SUM([1]січень!H174+[1]лютий!H175+[1]березень!H176+[1]квітень!H176+[1]травень!H176+[1]червень!H176+[1]липень!H176+[1]серпень!H176+[1]вересень!H176)</f>
        <v>50.12</v>
      </c>
      <c r="I176" s="75" t="n">
        <f aca="false">SUM([1]січень!I174+[1]лютий!I175+[1]березень!I176+[1]квітень!I176+[1]травень!I176+[1]червень!I176+[1]липень!I176+[1]серпень!I176+[1]вересень!I176)</f>
        <v>0</v>
      </c>
      <c r="J176" s="76" t="n">
        <f aca="false">K176/D176</f>
        <v>64.0230529291354</v>
      </c>
      <c r="K176" s="77" t="n">
        <f aca="false">L176+M176+E176</f>
        <v>65681.25</v>
      </c>
      <c r="L176" s="78" t="n">
        <f aca="false">F176*1163</f>
        <v>0</v>
      </c>
      <c r="M176" s="78" t="n">
        <f aca="false">G176*9.5</f>
        <v>61232.25</v>
      </c>
      <c r="N176" s="17"/>
      <c r="O176" s="73"/>
    </row>
    <row r="177" customFormat="false" ht="13.8" hidden="false" customHeight="false" outlineLevel="0" collapsed="false">
      <c r="A177" s="44" t="n">
        <v>8</v>
      </c>
      <c r="B177" s="31" t="s">
        <v>156</v>
      </c>
      <c r="C177" s="45" t="n">
        <v>52</v>
      </c>
      <c r="D177" s="45" t="n">
        <v>1060.2</v>
      </c>
      <c r="E177" s="75" t="n">
        <f aca="false">SUM([1]січень!E175+[1]лютий!E176+[1]березень!E177+[1]квітень!E177+[1]травень!E177+[1]червень!E177+[1]липень!E177+[1]серпень!E177+[1]вересень!E177)</f>
        <v>1803.31</v>
      </c>
      <c r="F177" s="75" t="n">
        <f aca="false">SUM([1]січень!F175+[1]лютий!F176+[1]березень!F177+[1]квітень!F177+[1]травень!F177+[1]червень!F177+[1]липень!F177+[1]серпень!F177+[1]вересень!F177)</f>
        <v>46.36</v>
      </c>
      <c r="G177" s="75" t="n">
        <f aca="false">SUM([1]січень!G175+[1]лютий!G176+[1]березень!G177+[1]квітень!G177+[1]травень!G177+[1]червень!G177+[1]липень!G177+[1]серпень!G177+[1]вересень!G177)</f>
        <v>0</v>
      </c>
      <c r="H177" s="75" t="n">
        <f aca="false">SUM([1]січень!H175+[1]лютий!H176+[1]березень!H177+[1]квітень!H177+[1]травень!H177+[1]червень!H177+[1]липень!H177+[1]серпень!H177+[1]вересень!H177)</f>
        <v>55.13</v>
      </c>
      <c r="I177" s="75" t="n">
        <f aca="false">SUM([1]січень!I175+[1]лютий!I176+[1]березень!I177+[1]квітень!I177+[1]травень!I177+[1]червень!I177+[1]липень!I177+[1]серпень!I177+[1]вересень!I177)</f>
        <v>0</v>
      </c>
      <c r="J177" s="76" t="n">
        <f aca="false">K177/D177</f>
        <v>52.5561120543294</v>
      </c>
      <c r="K177" s="77" t="n">
        <f aca="false">L177+M177+E177</f>
        <v>55719.99</v>
      </c>
      <c r="L177" s="78" t="n">
        <f aca="false">F177*1163</f>
        <v>53916.68</v>
      </c>
      <c r="M177" s="78" t="n">
        <f aca="false">G177*9.5</f>
        <v>0</v>
      </c>
      <c r="N177" s="17"/>
      <c r="O177" s="73"/>
    </row>
    <row r="178" customFormat="false" ht="13.8" hidden="false" customHeight="false" outlineLevel="0" collapsed="false">
      <c r="A178" s="44" t="n">
        <v>9</v>
      </c>
      <c r="B178" s="31" t="s">
        <v>157</v>
      </c>
      <c r="C178" s="45" t="n">
        <v>8</v>
      </c>
      <c r="D178" s="45" t="n">
        <v>285</v>
      </c>
      <c r="E178" s="75" t="n">
        <f aca="false">SUM([1]січень!E176+[1]лютий!E177+[1]березень!E178+[1]квітень!E178+[1]травень!E178+[1]червень!E178+[1]липень!E178+[1]серпень!E178+[1]вересень!E178)</f>
        <v>1127.68</v>
      </c>
      <c r="F178" s="75" t="n">
        <f aca="false">SUM([1]січень!F176+[1]лютий!F177+[1]березень!F178+[1]квітень!F178+[1]травень!F178+[1]червень!F178+[1]липень!F178+[1]серпень!F178+[1]вересень!F178)</f>
        <v>0</v>
      </c>
      <c r="G178" s="75" t="n">
        <f aca="false">SUM([1]січень!G176+[1]лютий!G177+[1]березень!G178+[1]квітень!G178+[1]травень!G178+[1]червень!G178+[1]липень!G178+[1]серпень!G178+[1]вересень!G178)</f>
        <v>1338.22</v>
      </c>
      <c r="H178" s="75" t="n">
        <f aca="false">SUM([1]січень!H176+[1]лютий!H177+[1]березень!H178+[1]квітень!H178+[1]травень!H178+[1]червень!H178+[1]липень!H178+[1]серпень!H178+[1]вересень!H178)</f>
        <v>25.78</v>
      </c>
      <c r="I178" s="75" t="n">
        <f aca="false">SUM([1]січень!I176+[1]лютий!I177+[1]березень!I178+[1]квітень!I178+[1]травень!I178+[1]червень!I178+[1]липень!I178+[1]серпень!I178+[1]вересень!I178)</f>
        <v>0</v>
      </c>
      <c r="J178" s="76" t="n">
        <f aca="false">K178/D178</f>
        <v>48.5641052631579</v>
      </c>
      <c r="K178" s="77" t="n">
        <f aca="false">L178+M178+E178</f>
        <v>13840.77</v>
      </c>
      <c r="L178" s="78" t="n">
        <f aca="false">F178*1163</f>
        <v>0</v>
      </c>
      <c r="M178" s="78" t="n">
        <f aca="false">G178*9.5</f>
        <v>12713.09</v>
      </c>
      <c r="N178" s="17"/>
      <c r="O178" s="73"/>
    </row>
    <row r="179" customFormat="false" ht="17.4" hidden="false" customHeight="true" outlineLevel="0" collapsed="false">
      <c r="A179" s="44" t="n">
        <v>10</v>
      </c>
      <c r="B179" s="31" t="s">
        <v>158</v>
      </c>
      <c r="C179" s="45" t="n">
        <v>200</v>
      </c>
      <c r="D179" s="45" t="n">
        <v>1766.1</v>
      </c>
      <c r="E179" s="75" t="n">
        <f aca="false">SUM([1]січень!E177+[1]лютий!E178+[1]березень!E179+[1]квітень!E179+[1]травень!E179+[1]червень!E179+[1]липень!E179+[1]серпень!E179+[1]вересень!E179)</f>
        <v>3272.53</v>
      </c>
      <c r="F179" s="75" t="n">
        <f aca="false">SUM([1]січень!F177+[1]лютий!F178+[1]березень!F179+[1]квітень!F179+[1]травень!F179+[1]червень!F179+[1]липень!F179+[1]серпень!F179+[1]вересень!F179)</f>
        <v>87.94</v>
      </c>
      <c r="G179" s="75" t="n">
        <f aca="false">SUM([1]січень!G177+[1]лютий!G178+[1]березень!G179+[1]квітень!G179+[1]травень!G179+[1]червень!G179+[1]липень!G179+[1]серпень!G179+[1]вересень!G179)</f>
        <v>0</v>
      </c>
      <c r="H179" s="75" t="n">
        <f aca="false">SUM([1]січень!H177+[1]лютий!H178+[1]березень!H179+[1]квітень!H179+[1]травень!H179+[1]червень!H179+[1]липень!H179+[1]серпень!H179+[1]вересень!H179)</f>
        <v>149.87</v>
      </c>
      <c r="I179" s="75" t="n">
        <f aca="false">SUM([1]січень!I177+[1]лютий!I178+[1]березень!I179+[1]квітень!I179+[1]травень!I179+[1]червень!I179+[1]липень!I179+[1]серпень!I179+[1]вересень!I179)</f>
        <v>0</v>
      </c>
      <c r="J179" s="76" t="n">
        <f aca="false">K179/D179</f>
        <v>59.7626125360965</v>
      </c>
      <c r="K179" s="77" t="n">
        <f aca="false">L179+M179+E179</f>
        <v>105546.75</v>
      </c>
      <c r="L179" s="78" t="n">
        <f aca="false">F179*1163</f>
        <v>102274.22</v>
      </c>
      <c r="M179" s="78" t="n">
        <f aca="false">G179*9.5</f>
        <v>0</v>
      </c>
      <c r="N179" s="17"/>
      <c r="O179" s="73"/>
    </row>
    <row r="180" customFormat="false" ht="13.8" hidden="false" customHeight="false" outlineLevel="0" collapsed="false">
      <c r="A180" s="44" t="n">
        <v>11</v>
      </c>
      <c r="B180" s="31" t="s">
        <v>159</v>
      </c>
      <c r="C180" s="45" t="n">
        <v>20</v>
      </c>
      <c r="D180" s="45" t="n">
        <v>170.4</v>
      </c>
      <c r="E180" s="75" t="n">
        <f aca="false">SUM([1]січень!E178+[1]лютий!E179+[1]березень!E180+[1]квітень!E180+[1]травень!E180+[1]червень!E180+[1]липень!E180+[1]серпень!E180+[1]вересень!E180)</f>
        <v>288.5</v>
      </c>
      <c r="F180" s="75" t="n">
        <f aca="false">SUM([1]січень!F178+[1]лютий!F179+[1]березень!F180+[1]квітень!F180+[1]травень!F180+[1]червень!F180+[1]липень!F180+[1]серпень!F180+[1]вересень!F180)</f>
        <v>0</v>
      </c>
      <c r="G180" s="75" t="n">
        <f aca="false">SUM([1]січень!G178+[1]лютий!G179+[1]березень!G180+[1]квітень!G180+[1]травень!G180+[1]червень!G180+[1]липень!G180+[1]серпень!G180+[1]вересень!G180)</f>
        <v>772.82</v>
      </c>
      <c r="H180" s="75" t="n">
        <f aca="false">SUM([1]січень!H178+[1]лютий!H179+[1]березень!H180+[1]квітень!H180+[1]травень!H180+[1]червень!H180+[1]липень!H180+[1]серпень!H180+[1]вересень!H180)</f>
        <v>0</v>
      </c>
      <c r="I180" s="75" t="n">
        <f aca="false">SUM([1]січень!I178+[1]лютий!I179+[1]березень!I180+[1]квітень!I180+[1]травень!I180+[1]червень!I180+[1]липень!I180+[1]серпень!I180+[1]вересень!I180)</f>
        <v>0</v>
      </c>
      <c r="J180" s="76" t="n">
        <f aca="false">K180/D180</f>
        <v>44.7786971830986</v>
      </c>
      <c r="K180" s="77" t="n">
        <f aca="false">L180+M180+E180</f>
        <v>7630.29</v>
      </c>
      <c r="L180" s="78" t="n">
        <f aca="false">F180*1163</f>
        <v>0</v>
      </c>
      <c r="M180" s="78" t="n">
        <f aca="false">G180*9.5</f>
        <v>7341.79</v>
      </c>
      <c r="N180" s="17"/>
      <c r="O180" s="73"/>
    </row>
    <row r="181" customFormat="false" ht="13.8" hidden="false" customHeight="false" outlineLevel="0" collapsed="false">
      <c r="A181" s="44" t="n">
        <v>12</v>
      </c>
      <c r="B181" s="31" t="s">
        <v>160</v>
      </c>
      <c r="C181" s="45" t="n">
        <v>500</v>
      </c>
      <c r="D181" s="45" t="n">
        <v>2129.3</v>
      </c>
      <c r="E181" s="75" t="n">
        <f aca="false">SUM([1]січень!E179+[1]лютий!E180+[1]березень!E181+[1]квітень!E181+[1]травень!E181+[1]червень!E181+[1]липень!E181+[1]серпень!E181+[1]вересень!E181)</f>
        <v>7562.04</v>
      </c>
      <c r="F181" s="75" t="n">
        <f aca="false">SUM([1]січень!F179+[1]лютий!F180+[1]березень!F181+[1]квітень!F181+[1]травень!F181+[1]червень!F181+[1]липень!F181+[1]серпень!F181+[1]вересень!F181)</f>
        <v>73.98</v>
      </c>
      <c r="G181" s="75" t="n">
        <f aca="false">SUM([1]січень!G179+[1]лютий!G180+[1]березень!G181+[1]квітень!G181+[1]травень!G181+[1]червень!G181+[1]липень!G181+[1]серпень!G181+[1]вересень!G181)</f>
        <v>0</v>
      </c>
      <c r="H181" s="75" t="n">
        <f aca="false">SUM([1]січень!H179+[1]лютий!H180+[1]березень!H181+[1]квітень!H181+[1]травень!H181+[1]червень!H181+[1]липень!H181+[1]серпень!H181+[1]вересень!H181)</f>
        <v>282.01</v>
      </c>
      <c r="I181" s="75" t="n">
        <f aca="false">SUM([1]січень!I179+[1]лютий!I180+[1]березень!I181+[1]квітень!I181+[1]травень!I181+[1]червень!I181+[1]липень!I181+[1]серпень!I181+[1]вересень!I181)</f>
        <v>0</v>
      </c>
      <c r="J181" s="76" t="n">
        <f aca="false">K181/D181</f>
        <v>43.958474616071</v>
      </c>
      <c r="K181" s="77" t="n">
        <f aca="false">L181+M181+E181</f>
        <v>93600.78</v>
      </c>
      <c r="L181" s="78" t="n">
        <f aca="false">F181*1163</f>
        <v>86038.74</v>
      </c>
      <c r="M181" s="78" t="n">
        <f aca="false">G181*9.5</f>
        <v>0</v>
      </c>
      <c r="N181" s="17"/>
      <c r="O181" s="73"/>
    </row>
    <row r="182" customFormat="false" ht="13.8" hidden="false" customHeight="false" outlineLevel="0" collapsed="false">
      <c r="A182" s="44" t="n">
        <v>13</v>
      </c>
      <c r="B182" s="31" t="s">
        <v>161</v>
      </c>
      <c r="C182" s="45" t="n">
        <v>701</v>
      </c>
      <c r="D182" s="45" t="n">
        <v>2911</v>
      </c>
      <c r="E182" s="75" t="n">
        <f aca="false">SUM([1]січень!E180+[1]лютий!E181+[1]березень!E182+[1]квітень!E182+[1]травень!E182+[1]червень!E182+[1]липень!E182+[1]серпень!E182+[1]вересень!E182)</f>
        <v>7422.17</v>
      </c>
      <c r="F182" s="75" t="n">
        <f aca="false">SUM([1]січень!F180+[1]лютий!F181+[1]березень!F182+[1]квітень!F182+[1]травень!F182+[1]червень!F182+[1]липень!F182+[1]серпень!F182+[1]вересень!F182)</f>
        <v>89.68</v>
      </c>
      <c r="G182" s="75" t="n">
        <f aca="false">SUM([1]січень!G180+[1]лютий!G181+[1]березень!G182+[1]квітень!G182+[1]травень!G182+[1]червень!G182+[1]липень!G182+[1]серпень!G182+[1]вересень!G182)</f>
        <v>0</v>
      </c>
      <c r="H182" s="75" t="n">
        <f aca="false">SUM([1]січень!H180+[1]лютий!H181+[1]березень!H182+[1]квітень!H182+[1]травень!H182+[1]червень!H182+[1]липень!H182+[1]серпень!H182+[1]вересень!H182)</f>
        <v>277.74</v>
      </c>
      <c r="I182" s="75" t="n">
        <f aca="false">SUM([1]січень!I180+[1]лютий!I181+[1]березень!I182+[1]квітень!I182+[1]травень!I182+[1]червень!I182+[1]липень!I182+[1]серпень!I182+[1]вересень!I182)</f>
        <v>0</v>
      </c>
      <c r="J182" s="76" t="n">
        <f aca="false">K182/D182</f>
        <v>38.3785675025764</v>
      </c>
      <c r="K182" s="77" t="n">
        <f aca="false">L182+M182+E182</f>
        <v>111720.01</v>
      </c>
      <c r="L182" s="78" t="n">
        <f aca="false">F182*1163</f>
        <v>104297.84</v>
      </c>
      <c r="M182" s="78" t="n">
        <f aca="false">G182*9.5</f>
        <v>0</v>
      </c>
      <c r="N182" s="17"/>
      <c r="O182" s="73"/>
    </row>
    <row r="183" customFormat="false" ht="24.35" hidden="false" customHeight="false" outlineLevel="0" collapsed="false">
      <c r="A183" s="44" t="n">
        <v>14</v>
      </c>
      <c r="B183" s="31" t="s">
        <v>162</v>
      </c>
      <c r="C183" s="45" t="n">
        <v>1151</v>
      </c>
      <c r="D183" s="45" t="n">
        <v>3136.7</v>
      </c>
      <c r="E183" s="75" t="n">
        <f aca="false">SUM([1]січень!E181+[1]лютий!E182+[1]березень!E183+[1]квітень!E183+[1]травень!E183+[1]червень!E183+[1]липень!E183+[1]серпень!E183+[1]вересень!E183)</f>
        <v>20449.61</v>
      </c>
      <c r="F183" s="75" t="n">
        <f aca="false">SUM([1]січень!F181+[1]лютий!F182+[1]березень!F183+[1]квітень!F183+[1]травень!F183+[1]червень!F183+[1]липень!F183+[1]серпень!F183+[1]вересень!F183)</f>
        <v>119.52</v>
      </c>
      <c r="G183" s="75" t="n">
        <f aca="false">SUM([1]січень!G181+[1]лютий!G182+[1]березень!G183+[1]квітень!G183+[1]травень!G183+[1]червень!G183+[1]липень!G183+[1]серпень!G183+[1]вересень!G183)</f>
        <v>0</v>
      </c>
      <c r="H183" s="75" t="n">
        <f aca="false">SUM([1]січень!H181+[1]лютий!H182+[1]березень!H183+[1]квітень!H183+[1]травень!H183+[1]червень!H183+[1]липень!H183+[1]серпень!H183+[1]вересень!H183)</f>
        <v>339.5</v>
      </c>
      <c r="I183" s="75" t="n">
        <f aca="false">SUM([1]січень!I181+[1]лютий!I182+[1]березень!I183+[1]квітень!I183+[1]травень!I183+[1]червень!I183+[1]липень!I183+[1]серпень!I183+[1]вересень!I183)</f>
        <v>0</v>
      </c>
      <c r="J183" s="76" t="n">
        <f aca="false">K183/D183</f>
        <v>50.8341154716741</v>
      </c>
      <c r="K183" s="77" t="n">
        <f aca="false">L183+M183+E183</f>
        <v>159451.37</v>
      </c>
      <c r="L183" s="78" t="n">
        <f aca="false">F183*1163</f>
        <v>139001.76</v>
      </c>
      <c r="M183" s="78" t="n">
        <f aca="false">G183*9.5</f>
        <v>0</v>
      </c>
      <c r="N183" s="17"/>
      <c r="O183" s="73"/>
    </row>
    <row r="184" customFormat="false" ht="13.8" hidden="false" customHeight="false" outlineLevel="0" collapsed="false">
      <c r="A184" s="44" t="n">
        <v>15</v>
      </c>
      <c r="B184" s="31" t="s">
        <v>163</v>
      </c>
      <c r="C184" s="45" t="n">
        <v>410</v>
      </c>
      <c r="D184" s="45" t="n">
        <v>1300.8</v>
      </c>
      <c r="E184" s="75" t="n">
        <f aca="false">SUM([1]січень!E182+[1]лютий!E183+[1]березень!E184+[1]квітень!E184+[1]травень!E184+[1]червень!E184+[1]липень!E184+[1]серпень!E184+[1]вересень!E184)</f>
        <v>3014.78</v>
      </c>
      <c r="F184" s="75" t="n">
        <f aca="false">SUM([1]січень!F182+[1]лютий!F183+[1]березень!F184+[1]квітень!F184+[1]травень!F184+[1]червень!F184+[1]липень!F184+[1]серпень!F184+[1]вересень!F184)</f>
        <v>45.56</v>
      </c>
      <c r="G184" s="75" t="n">
        <f aca="false">SUM([1]січень!G182+[1]лютий!G183+[1]березень!G184+[1]квітень!G184+[1]травень!G184+[1]червень!G184+[1]липень!G184+[1]серпень!G184+[1]вересень!G184)</f>
        <v>0</v>
      </c>
      <c r="H184" s="75" t="n">
        <f aca="false">SUM([1]січень!H182+[1]лютий!H183+[1]березень!H184+[1]квітень!H184+[1]травень!H184+[1]червень!H184+[1]липень!H184+[1]серпень!H184+[1]вересень!H184)</f>
        <v>151.57</v>
      </c>
      <c r="I184" s="75" t="n">
        <f aca="false">SUM([1]січень!I182+[1]лютий!I183+[1]березень!I184+[1]квітень!I184+[1]травень!I184+[1]червень!I184+[1]липень!I184+[1]серпень!I184+[1]вересень!I184)</f>
        <v>0</v>
      </c>
      <c r="J184" s="76" t="n">
        <f aca="false">K184/D184</f>
        <v>43.0512453874539</v>
      </c>
      <c r="K184" s="77" t="n">
        <f aca="false">L184+M184+E184</f>
        <v>56001.06</v>
      </c>
      <c r="L184" s="78" t="n">
        <f aca="false">F184*1163</f>
        <v>52986.28</v>
      </c>
      <c r="M184" s="78" t="n">
        <f aca="false">G184*9.5</f>
        <v>0</v>
      </c>
      <c r="N184" s="17"/>
      <c r="O184" s="73"/>
    </row>
    <row r="185" customFormat="false" ht="13.8" hidden="false" customHeight="false" outlineLevel="0" collapsed="false">
      <c r="A185" s="44" t="n">
        <v>16</v>
      </c>
      <c r="B185" s="31" t="s">
        <v>164</v>
      </c>
      <c r="C185" s="45" t="n">
        <v>10</v>
      </c>
      <c r="D185" s="45" t="n">
        <v>372.8</v>
      </c>
      <c r="E185" s="75" t="n">
        <f aca="false">SUM([1]січень!E183+[1]лютий!E184+[1]березень!E185+[1]квітень!E185+[1]травень!E185+[1]червень!E185+[1]липень!E185+[1]серпень!E185+[1]вересень!E185)</f>
        <v>2623.05</v>
      </c>
      <c r="F185" s="75" t="n">
        <f aca="false">SUM([1]січень!F183+[1]лютий!F184+[1]березень!F185+[1]квітень!F185+[1]травень!F185+[1]червень!F185+[1]липень!F185+[1]серпень!F185+[1]вересень!F185)</f>
        <v>0</v>
      </c>
      <c r="G185" s="75" t="n">
        <f aca="false">SUM([1]січень!G183+[1]лютий!G184+[1]березень!G185+[1]квітень!G185+[1]травень!G185+[1]червень!G185+[1]липень!G185+[1]серпень!G185+[1]вересень!G185)</f>
        <v>1113.82</v>
      </c>
      <c r="H185" s="75" t="n">
        <f aca="false">SUM([1]січень!H183+[1]лютий!H184+[1]березень!H185+[1]квітень!H185+[1]травень!H185+[1]червень!H185+[1]липень!H185+[1]серпень!H185+[1]вересень!H185)</f>
        <v>7.13</v>
      </c>
      <c r="I185" s="75" t="n">
        <f aca="false">SUM([1]січень!I183+[1]лютий!I184+[1]березень!I185+[1]квітень!I185+[1]травень!I185+[1]червень!I185+[1]липень!I185+[1]серпень!I185+[1]вересень!I185)</f>
        <v>0</v>
      </c>
      <c r="J185" s="76" t="n">
        <f aca="false">K185/D185</f>
        <v>35.4193669527897</v>
      </c>
      <c r="K185" s="77" t="n">
        <f aca="false">L185+M185+E185</f>
        <v>13204.34</v>
      </c>
      <c r="L185" s="78" t="n">
        <f aca="false">F185*1163</f>
        <v>0</v>
      </c>
      <c r="M185" s="78" t="n">
        <f aca="false">G185*9.5</f>
        <v>10581.29</v>
      </c>
      <c r="N185" s="17"/>
      <c r="O185" s="73"/>
    </row>
    <row r="186" customFormat="false" ht="13.8" hidden="false" customHeight="false" outlineLevel="0" collapsed="false">
      <c r="A186" s="44" t="n">
        <v>17</v>
      </c>
      <c r="B186" s="31" t="s">
        <v>165</v>
      </c>
      <c r="C186" s="45" t="n">
        <v>6</v>
      </c>
      <c r="D186" s="45" t="n">
        <v>26</v>
      </c>
      <c r="E186" s="75" t="n">
        <f aca="false">SUM([1]січень!E184+[1]лютий!E185+[1]березень!E186+[1]квітень!E186+[1]травень!E186+[1]червень!E186+[1]липень!E186+[1]серпень!E186+[1]вересень!E186)</f>
        <v>30</v>
      </c>
      <c r="F186" s="75" t="n">
        <f aca="false">SUM([1]січень!F184+[1]лютий!F185+[1]березень!F186+[1]квітень!F186+[1]травень!F186+[1]червень!F186+[1]липень!F186+[1]серпень!F186+[1]вересень!F186)</f>
        <v>0</v>
      </c>
      <c r="G186" s="75" t="n">
        <f aca="false">SUM([1]січень!G184+[1]лютий!G185+[1]березень!G186+[1]квітень!G186+[1]травень!G186+[1]червень!G186+[1]липень!G186+[1]серпень!G186+[1]вересень!G186)</f>
        <v>59</v>
      </c>
      <c r="H186" s="75" t="n">
        <f aca="false">SUM([1]січень!H184+[1]лютий!H185+[1]березень!H186+[1]квітень!H186+[1]травень!H186+[1]червень!H186+[1]липень!H186+[1]серпень!H186+[1]вересень!H186)</f>
        <v>0</v>
      </c>
      <c r="I186" s="75" t="n">
        <f aca="false">SUM([1]січень!I184+[1]лютий!I185+[1]березень!I186+[1]квітень!I186+[1]травень!I186+[1]червень!I186+[1]липень!I186+[1]серпень!I186+[1]вересень!I186)</f>
        <v>0</v>
      </c>
      <c r="J186" s="76" t="n">
        <f aca="false">K186/D186</f>
        <v>22.7115384615385</v>
      </c>
      <c r="K186" s="77" t="n">
        <f aca="false">L186+M186+E186</f>
        <v>590.5</v>
      </c>
      <c r="L186" s="78" t="n">
        <f aca="false">F186*1163</f>
        <v>0</v>
      </c>
      <c r="M186" s="78" t="n">
        <f aca="false">G186*9.5</f>
        <v>560.5</v>
      </c>
      <c r="N186" s="17"/>
      <c r="O186" s="73"/>
    </row>
    <row r="187" customFormat="false" ht="13.8" hidden="false" customHeight="false" outlineLevel="0" collapsed="false">
      <c r="A187" s="44" t="n">
        <v>18</v>
      </c>
      <c r="B187" s="31" t="s">
        <v>166</v>
      </c>
      <c r="C187" s="45" t="n">
        <v>64</v>
      </c>
      <c r="D187" s="45" t="n">
        <v>236.7</v>
      </c>
      <c r="E187" s="75" t="n">
        <f aca="false">SUM([1]січень!E185+[1]лютий!E186+[1]березень!E187+[1]квітень!E187+[1]травень!E187+[1]червень!E187+[1]липень!E187+[1]серпень!E187+[1]вересень!E187)</f>
        <v>4429.69</v>
      </c>
      <c r="F187" s="75" t="n">
        <f aca="false">SUM([1]січень!F185+[1]лютий!F186+[1]березень!F187+[1]квітень!F187+[1]травень!F187+[1]червень!F187+[1]липень!F187+[1]серпень!F187+[1]вересень!F187)</f>
        <v>0</v>
      </c>
      <c r="G187" s="75" t="n">
        <f aca="false">SUM([1]січень!G185+[1]лютий!G186+[1]березень!G187+[1]квітень!G187+[1]травень!G187+[1]червень!G187+[1]липень!G187+[1]серпень!G187+[1]вересень!G187)</f>
        <v>0</v>
      </c>
      <c r="H187" s="75" t="n">
        <f aca="false">SUM([1]січень!H185+[1]лютий!H186+[1]березень!H187+[1]квітень!H187+[1]травень!H187+[1]червень!H187+[1]липень!H187+[1]серпень!H187+[1]вересень!H187)</f>
        <v>13.13</v>
      </c>
      <c r="I187" s="75" t="n">
        <f aca="false">SUM([1]січень!I185+[1]лютий!I186+[1]березень!I187+[1]квітень!I187+[1]травень!I187+[1]червень!I187+[1]липень!I187+[1]серпень!I187+[1]вересень!I187)</f>
        <v>5</v>
      </c>
      <c r="J187" s="76" t="n">
        <f aca="false">K187/D187</f>
        <v>18.71436417406</v>
      </c>
      <c r="K187" s="77" t="n">
        <f aca="false">L187+M187+E187</f>
        <v>4429.69</v>
      </c>
      <c r="L187" s="78" t="n">
        <f aca="false">F187*1163</f>
        <v>0</v>
      </c>
      <c r="M187" s="78" t="n">
        <f aca="false">G187*9.5</f>
        <v>0</v>
      </c>
      <c r="N187" s="17"/>
      <c r="O187" s="73"/>
    </row>
    <row r="188" customFormat="false" ht="16.9" hidden="false" customHeight="true" outlineLevel="0" collapsed="false">
      <c r="A188" s="44" t="n">
        <v>19</v>
      </c>
      <c r="B188" s="31" t="s">
        <v>167</v>
      </c>
      <c r="C188" s="45" t="n">
        <v>64</v>
      </c>
      <c r="D188" s="45" t="n">
        <v>376.7</v>
      </c>
      <c r="E188" s="75" t="n">
        <f aca="false">SUM([1]січень!E186+[1]лютий!E187+[1]березень!E188+[1]квітень!E188+[1]травень!E188+[1]червень!E188+[1]липень!E188+[1]серпень!E188+[1]вересень!E188)</f>
        <v>4229.73</v>
      </c>
      <c r="F188" s="75" t="n">
        <f aca="false">SUM([1]січень!F186+[1]лютий!F187+[1]березень!F188+[1]квітень!F188+[1]травень!F188+[1]червень!F188+[1]липень!F188+[1]серпень!F188+[1]вересень!F188)</f>
        <v>0</v>
      </c>
      <c r="G188" s="75" t="n">
        <f aca="false">SUM([1]січень!G186+[1]лютий!G187+[1]березень!G188+[1]квітень!G188+[1]травень!G188+[1]червень!G188+[1]липень!G188+[1]серпень!G188+[1]вересень!G188)</f>
        <v>0</v>
      </c>
      <c r="H188" s="75" t="n">
        <f aca="false">SUM([1]січень!H186+[1]лютий!H187+[1]березень!H188+[1]квітень!H188+[1]травень!H188+[1]червень!H188+[1]липень!H188+[1]серпень!H188+[1]вересень!H188)</f>
        <v>20.13</v>
      </c>
      <c r="I188" s="75" t="n">
        <f aca="false">SUM([1]січень!I186+[1]лютий!I187+[1]березень!I188+[1]квітень!I188+[1]травень!I188+[1]червень!I188+[1]липень!I188+[1]серпень!I188+[1]вересень!I188)</f>
        <v>0</v>
      </c>
      <c r="J188" s="76" t="n">
        <f aca="false">K188/D188</f>
        <v>11.2283780196443</v>
      </c>
      <c r="K188" s="77" t="n">
        <f aca="false">L188+M188+E188</f>
        <v>4229.73</v>
      </c>
      <c r="L188" s="78" t="n">
        <f aca="false">F188*1163</f>
        <v>0</v>
      </c>
      <c r="M188" s="78" t="n">
        <f aca="false">G188*9.5</f>
        <v>0</v>
      </c>
      <c r="N188" s="17"/>
      <c r="O188" s="73"/>
    </row>
    <row r="189" customFormat="false" ht="16.4" hidden="false" customHeight="true" outlineLevel="0" collapsed="false">
      <c r="A189" s="44" t="n">
        <v>20</v>
      </c>
      <c r="B189" s="31" t="s">
        <v>168</v>
      </c>
      <c r="C189" s="45" t="n">
        <v>90</v>
      </c>
      <c r="D189" s="45" t="n">
        <v>143.2</v>
      </c>
      <c r="E189" s="75" t="n">
        <f aca="false">SUM([1]січень!E187+[1]лютий!E188+[1]березень!E189+[1]квітень!E189+[1]травень!E189+[1]червень!E189+[1]липень!E189+[1]серпень!E189+[1]вересень!E189)</f>
        <v>1823.05</v>
      </c>
      <c r="F189" s="75" t="n">
        <f aca="false">SUM([1]січень!F187+[1]лютий!F188+[1]березень!F189+[1]квітень!F189+[1]травень!F189+[1]червень!F189+[1]липень!F189+[1]серпень!F189+[1]вересень!F189)</f>
        <v>0</v>
      </c>
      <c r="G189" s="75" t="n">
        <f aca="false">SUM([1]січень!G187+[1]лютий!G188+[1]березень!G189+[1]квітень!G189+[1]травень!G189+[1]червень!G189+[1]липень!G189+[1]серпень!G189+[1]вересень!G189)</f>
        <v>0</v>
      </c>
      <c r="H189" s="75" t="n">
        <f aca="false">SUM([1]січень!H187+[1]лютий!H188+[1]березень!H189+[1]квітень!H189+[1]травень!H189+[1]червень!H189+[1]липень!H189+[1]серпень!H189+[1]вересень!H189)</f>
        <v>21</v>
      </c>
      <c r="I189" s="75" t="n">
        <f aca="false">SUM([1]січень!I187+[1]лютий!I188+[1]березень!I189+[1]квітень!I189+[1]травень!I189+[1]червень!I189+[1]липень!I189+[1]серпень!I189+[1]вересень!I189)</f>
        <v>2</v>
      </c>
      <c r="J189" s="76" t="n">
        <f aca="false">K189/D189</f>
        <v>12.7307960893855</v>
      </c>
      <c r="K189" s="77" t="n">
        <f aca="false">L189+M189+E189</f>
        <v>1823.05</v>
      </c>
      <c r="L189" s="78" t="n">
        <f aca="false">F189*1163</f>
        <v>0</v>
      </c>
      <c r="M189" s="78" t="n">
        <f aca="false">G189*9.5</f>
        <v>0</v>
      </c>
      <c r="N189" s="17"/>
      <c r="O189" s="73"/>
    </row>
    <row r="190" customFormat="false" ht="25.35" hidden="false" customHeight="true" outlineLevel="0" collapsed="false">
      <c r="A190" s="44" t="n">
        <v>21</v>
      </c>
      <c r="B190" s="31" t="s">
        <v>169</v>
      </c>
      <c r="C190" s="45" t="n">
        <v>11</v>
      </c>
      <c r="D190" s="45" t="n">
        <v>600.23</v>
      </c>
      <c r="E190" s="75" t="n">
        <f aca="false">SUM([1]січень!E188+[1]лютий!E189+[1]березень!E190+[1]квітень!E190+[1]травень!E190+[1]червень!E190+[1]липень!E190+[1]серпень!E190+[1]вересень!E190)</f>
        <v>4386.28</v>
      </c>
      <c r="F190" s="75" t="n">
        <f aca="false">SUM([1]січень!F188+[1]лютий!F189+[1]березень!F190+[1]квітень!F190+[1]травень!F190+[1]червень!F190+[1]липень!F190+[1]серпень!F190+[1]вересень!F190)</f>
        <v>0</v>
      </c>
      <c r="G190" s="75" t="n">
        <f aca="false">SUM([1]січень!G188+[1]лютий!G189+[1]березень!G190+[1]квітень!G190+[1]травень!G190+[1]червень!G190+[1]липень!G190+[1]серпень!G190+[1]вересень!G190)</f>
        <v>0</v>
      </c>
      <c r="H190" s="75" t="n">
        <f aca="false">SUM([1]січень!H188+[1]лютий!H189+[1]березень!H190+[1]квітень!H190+[1]травень!H190+[1]червень!H190+[1]липень!H190+[1]серпень!H190+[1]вересень!H190)</f>
        <v>0</v>
      </c>
      <c r="I190" s="75" t="n">
        <f aca="false">SUM([1]січень!I188+[1]лютий!I189+[1]березень!I190+[1]квітень!I190+[1]травень!I190+[1]червень!I190+[1]липень!I190+[1]серпень!I190+[1]вересень!I190)</f>
        <v>0</v>
      </c>
      <c r="J190" s="76" t="n">
        <f aca="false">K190/D190</f>
        <v>7.30766539493194</v>
      </c>
      <c r="K190" s="77" t="n">
        <f aca="false">L190+M190+E190</f>
        <v>4386.28</v>
      </c>
      <c r="L190" s="78" t="n">
        <f aca="false">F190*1163</f>
        <v>0</v>
      </c>
      <c r="M190" s="78" t="n">
        <f aca="false">G190*9.5</f>
        <v>0</v>
      </c>
      <c r="N190" s="17"/>
      <c r="O190" s="73"/>
    </row>
    <row r="191" customFormat="false" ht="13.8" hidden="false" customHeight="false" outlineLevel="0" collapsed="false">
      <c r="A191" s="44" t="n">
        <v>22</v>
      </c>
      <c r="B191" s="31" t="s">
        <v>170</v>
      </c>
      <c r="C191" s="45" t="n">
        <v>50</v>
      </c>
      <c r="D191" s="45" t="n">
        <v>45</v>
      </c>
      <c r="E191" s="75" t="n">
        <f aca="false">SUM([1]січень!E189+[1]лютий!E190+[1]березень!E191+[1]квітень!E191+[1]травень!E191+[1]червень!E191+[1]липень!E191+[1]серпень!E191+[1]вересень!E191)</f>
        <v>230.2</v>
      </c>
      <c r="F191" s="75" t="n">
        <f aca="false">SUM([1]січень!F189+[1]лютий!F190+[1]березень!F191+[1]квітень!F191+[1]травень!F191+[1]червень!F191+[1]липень!F191+[1]серпень!F191+[1]вересень!F191)</f>
        <v>0</v>
      </c>
      <c r="G191" s="75" t="n">
        <f aca="false">SUM([1]січень!G189+[1]лютий!G190+[1]березень!G191+[1]квітень!G191+[1]травень!G191+[1]червень!G191+[1]липень!G191+[1]серпень!G191+[1]вересень!G191)</f>
        <v>0</v>
      </c>
      <c r="H191" s="75" t="n">
        <f aca="false">SUM([1]січень!H189+[1]лютий!H190+[1]березень!H191+[1]квітень!H191+[1]травень!H191+[1]червень!H191+[1]липень!H191+[1]серпень!H191+[1]вересень!H191)</f>
        <v>0</v>
      </c>
      <c r="I191" s="75" t="n">
        <f aca="false">SUM([1]січень!I189+[1]лютий!I190+[1]березень!I191+[1]квітень!I191+[1]травень!I191+[1]червень!I191+[1]липень!I191+[1]серпень!I191+[1]вересень!I191)</f>
        <v>0</v>
      </c>
      <c r="J191" s="76" t="n">
        <f aca="false">K191/D191</f>
        <v>5.11555555555556</v>
      </c>
      <c r="K191" s="77" t="n">
        <f aca="false">L191+M191+E191</f>
        <v>230.2</v>
      </c>
      <c r="L191" s="78" t="n">
        <f aca="false">F191*1163</f>
        <v>0</v>
      </c>
      <c r="M191" s="78" t="n">
        <f aca="false">G191*9.5</f>
        <v>0</v>
      </c>
      <c r="N191" s="17"/>
      <c r="O191" s="73"/>
    </row>
    <row r="192" customFormat="false" ht="13.8" hidden="false" customHeight="false" outlineLevel="0" collapsed="false">
      <c r="A192" s="44" t="n">
        <v>23</v>
      </c>
      <c r="B192" s="31" t="s">
        <v>171</v>
      </c>
      <c r="C192" s="45" t="n">
        <v>63</v>
      </c>
      <c r="D192" s="45" t="n">
        <v>198.3</v>
      </c>
      <c r="E192" s="75" t="n">
        <f aca="false">SUM([1]січень!E190+[1]лютий!E191+[1]березень!E192+[1]квітень!E192+[1]травень!E192+[1]червень!E192+[1]липень!E192+[1]серпень!E192+[1]вересень!E192)</f>
        <v>1396.55</v>
      </c>
      <c r="F192" s="75" t="n">
        <f aca="false">SUM([1]січень!F190+[1]лютий!F191+[1]березень!F192+[1]квітень!F192+[1]травень!F192+[1]червень!F192+[1]липень!F192+[1]серпень!F192+[1]вересень!F192)</f>
        <v>0</v>
      </c>
      <c r="G192" s="75" t="n">
        <f aca="false">SUM([1]січень!G190+[1]лютий!G191+[1]березень!G192+[1]квітень!G192+[1]травень!G192+[1]червень!G192+[1]липень!G192+[1]серпень!G192+[1]вересень!G192)</f>
        <v>0</v>
      </c>
      <c r="H192" s="75" t="n">
        <f aca="false">SUM([1]січень!H190+[1]лютий!H191+[1]березень!H192+[1]квітень!H192+[1]травень!H192+[1]червень!H192+[1]липень!H192+[1]серпень!H192+[1]вересень!H192)</f>
        <v>16</v>
      </c>
      <c r="I192" s="75" t="n">
        <f aca="false">SUM([1]січень!I190+[1]лютий!I191+[1]березень!I192+[1]квітень!I192+[1]травень!I192+[1]червень!I192+[1]липень!I192+[1]серпень!I192+[1]вересень!I192)</f>
        <v>0</v>
      </c>
      <c r="J192" s="76" t="n">
        <f aca="false">K192/D192</f>
        <v>7.04261220373172</v>
      </c>
      <c r="K192" s="77" t="n">
        <f aca="false">L192+M192+E192</f>
        <v>1396.55</v>
      </c>
      <c r="L192" s="78" t="n">
        <f aca="false">F192*1163</f>
        <v>0</v>
      </c>
      <c r="M192" s="78" t="n">
        <f aca="false">G192*9.5</f>
        <v>0</v>
      </c>
      <c r="N192" s="17"/>
      <c r="O192" s="73"/>
    </row>
    <row r="193" customFormat="false" ht="13.8" hidden="false" customHeight="false" outlineLevel="0" collapsed="false">
      <c r="A193" s="44" t="n">
        <v>24</v>
      </c>
      <c r="B193" s="31" t="s">
        <v>172</v>
      </c>
      <c r="C193" s="45" t="n">
        <v>47</v>
      </c>
      <c r="D193" s="45" t="n">
        <v>194.4</v>
      </c>
      <c r="E193" s="75" t="n">
        <f aca="false">SUM([1]січень!E191+[1]лютий!E192+[1]березень!E193+[1]квітень!E193+[1]травень!E193+[1]червень!E193+[1]липень!E193+[1]серпень!E193+[1]вересень!E193)</f>
        <v>1536.42</v>
      </c>
      <c r="F193" s="75" t="n">
        <f aca="false">SUM([1]січень!F191+[1]лютий!F192+[1]березень!F193+[1]квітень!F193+[1]травень!F193+[1]червень!F193+[1]липень!F193+[1]серпень!F193+[1]вересень!F193)</f>
        <v>0</v>
      </c>
      <c r="G193" s="75" t="n">
        <f aca="false">SUM([1]січень!G191+[1]лютий!G192+[1]березень!G193+[1]квітень!G193+[1]травень!G193+[1]червень!G193+[1]липень!G193+[1]серпень!G193+[1]вересень!G193)</f>
        <v>0</v>
      </c>
      <c r="H193" s="75" t="n">
        <f aca="false">SUM([1]січень!H191+[1]лютий!H192+[1]березень!H193+[1]квітень!H193+[1]травень!H193+[1]червень!H193+[1]липень!H193+[1]серпень!H193+[1]вересень!H193)</f>
        <v>26</v>
      </c>
      <c r="I193" s="75" t="n">
        <f aca="false">SUM([1]січень!I191+[1]лютий!I192+[1]березень!I193+[1]квітень!I193+[1]травень!I193+[1]червень!I193+[1]липень!I193+[1]серпень!I193+[1]вересень!I193)</f>
        <v>0</v>
      </c>
      <c r="J193" s="76" t="n">
        <f aca="false">K193/D193</f>
        <v>7.9033950617284</v>
      </c>
      <c r="K193" s="77" t="n">
        <f aca="false">L193+M193+E193</f>
        <v>1536.42</v>
      </c>
      <c r="L193" s="78" t="n">
        <f aca="false">F193*1163</f>
        <v>0</v>
      </c>
      <c r="M193" s="78" t="n">
        <f aca="false">G193*9.5</f>
        <v>0</v>
      </c>
      <c r="N193" s="17"/>
      <c r="O193" s="73"/>
    </row>
    <row r="194" customFormat="false" ht="13.8" hidden="false" customHeight="false" outlineLevel="0" collapsed="false">
      <c r="A194" s="44" t="n">
        <v>25</v>
      </c>
      <c r="B194" s="31" t="s">
        <v>173</v>
      </c>
      <c r="C194" s="45" t="n">
        <v>20</v>
      </c>
      <c r="D194" s="45" t="n">
        <v>372.8</v>
      </c>
      <c r="E194" s="75" t="n">
        <f aca="false">SUM([1]січень!E192+[1]лютий!E193+[1]березень!E194+[1]квітень!E194+[1]травень!E194+[1]червень!E194+[1]липень!E194+[1]серпень!E194+[1]вересень!E194)</f>
        <v>1454.59</v>
      </c>
      <c r="F194" s="75" t="n">
        <f aca="false">SUM([1]січень!F192+[1]лютий!F193+[1]березень!F194+[1]квітень!F194+[1]травень!F194+[1]червень!F194+[1]липень!F194+[1]серпень!F194+[1]вересень!F194)</f>
        <v>0</v>
      </c>
      <c r="G194" s="75" t="n">
        <f aca="false">SUM([1]січень!G192+[1]лютий!G193+[1]березень!G194+[1]квітень!G194+[1]травень!G194+[1]червень!G194+[1]липень!G194+[1]серпень!G194+[1]вересень!G194)</f>
        <v>0</v>
      </c>
      <c r="H194" s="75" t="n">
        <f aca="false">SUM([1]січень!H192+[1]лютий!H193+[1]березень!H194+[1]квітень!H194+[1]травень!H194+[1]червень!H194+[1]липень!H194+[1]серпень!H194+[1]вересень!H194)</f>
        <v>0</v>
      </c>
      <c r="I194" s="75" t="n">
        <f aca="false">SUM([1]січень!I192+[1]лютий!I193+[1]березень!I194+[1]квітень!I194+[1]травень!I194+[1]червень!I194+[1]липень!I194+[1]серпень!I194+[1]вересень!I194)</f>
        <v>0</v>
      </c>
      <c r="J194" s="76" t="n">
        <f aca="false">K194/D194</f>
        <v>3.90179721030043</v>
      </c>
      <c r="K194" s="77" t="n">
        <f aca="false">L194+M194+E194</f>
        <v>1454.59</v>
      </c>
      <c r="L194" s="78" t="n">
        <f aca="false">F194*1163</f>
        <v>0</v>
      </c>
      <c r="M194" s="78" t="n">
        <f aca="false">G194*9.5</f>
        <v>0</v>
      </c>
      <c r="N194" s="17"/>
      <c r="O194" s="73"/>
    </row>
    <row r="195" customFormat="false" ht="24.35" hidden="false" customHeight="false" outlineLevel="0" collapsed="false">
      <c r="A195" s="44" t="n">
        <v>26</v>
      </c>
      <c r="B195" s="31" t="s">
        <v>174</v>
      </c>
      <c r="C195" s="45" t="n">
        <v>127</v>
      </c>
      <c r="D195" s="45" t="n">
        <v>422</v>
      </c>
      <c r="E195" s="75" t="n">
        <f aca="false">SUM([1]січень!E193+[1]лютий!E194+[1]березень!E195+[1]квітень!E195+[1]травень!E195+[1]червень!E195+[1]липень!E195+[1]серпень!E195+[1]вересень!E195)</f>
        <v>3401.66</v>
      </c>
      <c r="F195" s="75" t="n">
        <f aca="false">SUM([1]січень!F193+[1]лютий!F194+[1]березень!F195+[1]квітень!F195+[1]травень!F195+[1]червень!F195+[1]липень!F195+[1]серпень!F195+[1]вересень!F195)</f>
        <v>0</v>
      </c>
      <c r="G195" s="75" t="n">
        <f aca="false">SUM([1]січень!G193+[1]лютий!G194+[1]березень!G195+[1]квітень!G195+[1]травень!G195+[1]червень!G195+[1]липень!G195+[1]серпень!G195+[1]вересень!G195)</f>
        <v>0</v>
      </c>
      <c r="H195" s="75" t="n">
        <f aca="false">SUM([1]січень!H193+[1]лютий!H194+[1]березень!H195+[1]квітень!H195+[1]травень!H195+[1]червень!H195+[1]липень!H195+[1]серпень!H195+[1]вересень!H195)</f>
        <v>77.26</v>
      </c>
      <c r="I195" s="75" t="n">
        <f aca="false">SUM([1]січень!I193+[1]лютий!I194+[1]березень!I195+[1]квітень!I195+[1]травень!I195+[1]червень!I195+[1]липень!I195+[1]серпень!I195+[1]вересень!I195)</f>
        <v>0</v>
      </c>
      <c r="J195" s="76" t="n">
        <f aca="false">K195/D195</f>
        <v>8.06080568720379</v>
      </c>
      <c r="K195" s="77" t="n">
        <f aca="false">L195+M195+E195</f>
        <v>3401.66</v>
      </c>
      <c r="L195" s="78" t="n">
        <f aca="false">F195*1163</f>
        <v>0</v>
      </c>
      <c r="M195" s="78" t="n">
        <f aca="false">G195*9.5</f>
        <v>0</v>
      </c>
      <c r="N195" s="17"/>
      <c r="O195" s="73"/>
    </row>
    <row r="196" customFormat="false" ht="16.4" hidden="false" customHeight="true" outlineLevel="0" collapsed="false">
      <c r="A196" s="44" t="n">
        <v>27</v>
      </c>
      <c r="B196" s="31" t="s">
        <v>175</v>
      </c>
      <c r="C196" s="45" t="n">
        <v>20</v>
      </c>
      <c r="D196" s="45" t="n">
        <v>987</v>
      </c>
      <c r="E196" s="75" t="n">
        <f aca="false">SUM([1]січень!E194+[1]лютий!E195+[1]березень!E196+[1]квітень!E196+[1]травень!E196+[1]червень!E196+[1]липень!E196+[1]серпень!E196+[1]вересень!E196)</f>
        <v>5820.59</v>
      </c>
      <c r="F196" s="75" t="n">
        <f aca="false">SUM([1]січень!F194+[1]лютий!F195+[1]березень!F196+[1]квітень!F196+[1]травень!F196+[1]червень!F196+[1]липень!F196+[1]серпень!F196+[1]вересень!F196)</f>
        <v>0</v>
      </c>
      <c r="G196" s="75" t="n">
        <f aca="false">SUM([1]січень!G194+[1]лютий!G195+[1]березень!G196+[1]квітень!G196+[1]травень!G196+[1]червень!G196+[1]липень!G196+[1]серпень!G196+[1]вересень!G196)</f>
        <v>0</v>
      </c>
      <c r="H196" s="75" t="n">
        <f aca="false">SUM([1]січень!H194+[1]лютий!H195+[1]березень!H196+[1]квітень!H196+[1]травень!H196+[1]червень!H196+[1]липень!H196+[1]серпень!H196+[1]вересень!H196)</f>
        <v>37.09</v>
      </c>
      <c r="I196" s="75" t="n">
        <f aca="false">SUM([1]січень!I194+[1]лютий!I195+[1]березень!I196+[1]квітень!I196+[1]травень!I196+[1]червень!I196+[1]липень!I196+[1]серпень!I196+[1]вересень!I196)</f>
        <v>0</v>
      </c>
      <c r="J196" s="76" t="n">
        <f aca="false">K196/D196</f>
        <v>5.89725430597771</v>
      </c>
      <c r="K196" s="77" t="n">
        <f aca="false">L196+M196+E196</f>
        <v>5820.59</v>
      </c>
      <c r="L196" s="78" t="n">
        <f aca="false">F196*1163</f>
        <v>0</v>
      </c>
      <c r="M196" s="78" t="n">
        <f aca="false">G196*9.5</f>
        <v>0</v>
      </c>
      <c r="N196" s="17"/>
      <c r="O196" s="73"/>
    </row>
    <row r="197" customFormat="false" ht="24.35" hidden="false" customHeight="false" outlineLevel="0" collapsed="false">
      <c r="A197" s="44" t="n">
        <v>28</v>
      </c>
      <c r="B197" s="31" t="s">
        <v>176</v>
      </c>
      <c r="C197" s="45" t="n">
        <v>114</v>
      </c>
      <c r="D197" s="45" t="n">
        <v>471.9</v>
      </c>
      <c r="E197" s="75" t="n">
        <f aca="false">SUM([1]січень!E195+[1]лютий!E196+[1]березень!E197+[1]квітень!E197+[1]травень!E197+[1]червень!E197+[1]липень!E197+[1]серпень!E197+[1]вересень!E197)</f>
        <v>2571.45</v>
      </c>
      <c r="F197" s="75" t="n">
        <f aca="false">SUM([1]січень!F195+[1]лютий!F196+[1]березень!F197+[1]квітень!F197+[1]травень!F197+[1]червень!F197+[1]липень!F197+[1]серпень!F197+[1]вересень!F197)</f>
        <v>0</v>
      </c>
      <c r="G197" s="75" t="n">
        <f aca="false">SUM([1]січень!G195+[1]лютий!G196+[1]березень!G197+[1]квітень!G197+[1]травень!G197+[1]червень!G197+[1]липень!G197+[1]серпень!G197+[1]вересень!G197)</f>
        <v>0</v>
      </c>
      <c r="H197" s="75" t="n">
        <f aca="false">SUM([1]січень!H195+[1]лютий!H196+[1]березень!H197+[1]квітень!H197+[1]травень!H197+[1]червень!H197+[1]липень!H197+[1]серпень!H197+[1]вересень!H197)</f>
        <v>52.99</v>
      </c>
      <c r="I197" s="75" t="n">
        <f aca="false">SUM([1]січень!I195+[1]лютий!I196+[1]березень!I197+[1]квітень!I197+[1]травень!I197+[1]червень!I197+[1]липень!I197+[1]серпень!I197+[1]вересень!I197)</f>
        <v>12</v>
      </c>
      <c r="J197" s="76" t="n">
        <f aca="false">K197/D197</f>
        <v>5.44914176732359</v>
      </c>
      <c r="K197" s="77" t="n">
        <f aca="false">L197+M197+E197</f>
        <v>2571.45</v>
      </c>
      <c r="L197" s="78" t="n">
        <f aca="false">F197*1163</f>
        <v>0</v>
      </c>
      <c r="M197" s="78" t="n">
        <f aca="false">G197*9.5</f>
        <v>0</v>
      </c>
      <c r="N197" s="17"/>
      <c r="O197" s="73"/>
    </row>
    <row r="198" customFormat="false" ht="13.8" hidden="false" customHeight="false" outlineLevel="0" collapsed="false">
      <c r="A198" s="44" t="n">
        <v>29</v>
      </c>
      <c r="B198" s="31" t="s">
        <v>177</v>
      </c>
      <c r="C198" s="45" t="n">
        <v>62</v>
      </c>
      <c r="D198" s="45" t="n">
        <v>154.2</v>
      </c>
      <c r="E198" s="75" t="n">
        <f aca="false">SUM([1]січень!E196+[1]лютий!E197+[1]березень!E198+[1]квітень!E198+[1]травень!E198+[1]червень!E198+[1]липень!E198+[1]серпень!E198+[1]вересень!E198)</f>
        <v>262.39</v>
      </c>
      <c r="F198" s="75" t="n">
        <f aca="false">SUM([1]січень!F196+[1]лютий!F197+[1]березень!F198+[1]квітень!F198+[1]травень!F198+[1]червень!F198+[1]липень!F198+[1]серпень!F198+[1]вересень!F198)</f>
        <v>0</v>
      </c>
      <c r="G198" s="75" t="n">
        <f aca="false">SUM([1]січень!G196+[1]лютий!G197+[1]березень!G198+[1]квітень!G198+[1]травень!G198+[1]червень!G198+[1]липень!G198+[1]серпень!G198+[1]вересень!G198)</f>
        <v>0</v>
      </c>
      <c r="H198" s="75" t="n">
        <f aca="false">SUM([1]січень!H196+[1]лютий!H197+[1]березень!H198+[1]квітень!H198+[1]травень!H198+[1]червень!H198+[1]липень!H198+[1]серпень!H198+[1]вересень!H198)</f>
        <v>19</v>
      </c>
      <c r="I198" s="75" t="n">
        <f aca="false">SUM([1]січень!I196+[1]лютий!I197+[1]березень!I198+[1]квітень!I198+[1]травень!I198+[1]червень!I198+[1]липень!I198+[1]серпень!I198+[1]вересень!I198)</f>
        <v>0</v>
      </c>
      <c r="J198" s="76" t="n">
        <f aca="false">K198/D198</f>
        <v>1.70162127107652</v>
      </c>
      <c r="K198" s="77" t="n">
        <f aca="false">L198+M198+E198</f>
        <v>262.39</v>
      </c>
      <c r="L198" s="78" t="n">
        <f aca="false">F198*1163</f>
        <v>0</v>
      </c>
      <c r="M198" s="78" t="n">
        <f aca="false">G198*9.5</f>
        <v>0</v>
      </c>
      <c r="N198" s="17"/>
      <c r="O198" s="73"/>
    </row>
    <row r="199" customFormat="false" ht="13.8" hidden="false" customHeight="false" outlineLevel="0" collapsed="false">
      <c r="A199" s="44" t="n">
        <v>30</v>
      </c>
      <c r="B199" s="31" t="s">
        <v>178</v>
      </c>
      <c r="C199" s="45" t="n">
        <v>32</v>
      </c>
      <c r="D199" s="45" t="n">
        <v>84.5</v>
      </c>
      <c r="E199" s="75" t="n">
        <f aca="false">SUM([1]січень!E197+[1]лютий!E198+[1]березень!E199+[1]квітень!E199+[1]травень!E199+[1]червень!E199+[1]липень!E199+[1]серпень!E199+[1]вересень!E199)</f>
        <v>353.39</v>
      </c>
      <c r="F199" s="75" t="n">
        <f aca="false">SUM([1]січень!F197+[1]лютий!F198+[1]березень!F199+[1]квітень!F199+[1]травень!F199+[1]червень!F199+[1]липень!F199+[1]серпень!F199+[1]вересень!F199)</f>
        <v>0</v>
      </c>
      <c r="G199" s="75" t="n">
        <f aca="false">SUM([1]січень!G197+[1]лютий!G198+[1]березень!G199+[1]квітень!G199+[1]травень!G199+[1]червень!G199+[1]липень!G199+[1]серпень!G199+[1]вересень!G199)</f>
        <v>0</v>
      </c>
      <c r="H199" s="75" t="n">
        <f aca="false">SUM([1]січень!H197+[1]лютий!H198+[1]березень!H199+[1]квітень!H199+[1]травень!H199+[1]червень!H199+[1]липень!H199+[1]серпень!H199+[1]вересень!H199)</f>
        <v>11.13</v>
      </c>
      <c r="I199" s="75" t="n">
        <f aca="false">SUM([1]січень!I197+[1]лютий!I198+[1]березень!I199+[1]квітень!I199+[1]травень!I199+[1]червень!I199+[1]липень!I199+[1]серпень!I199+[1]вересень!I199)</f>
        <v>1</v>
      </c>
      <c r="J199" s="76" t="n">
        <f aca="false">K199/D199</f>
        <v>4.18213017751479</v>
      </c>
      <c r="K199" s="77" t="n">
        <f aca="false">L199+M199+E199</f>
        <v>353.39</v>
      </c>
      <c r="L199" s="78" t="n">
        <f aca="false">F199*1163</f>
        <v>0</v>
      </c>
      <c r="M199" s="78" t="n">
        <f aca="false">G199*9.5</f>
        <v>0</v>
      </c>
      <c r="N199" s="17"/>
      <c r="O199" s="73"/>
    </row>
    <row r="200" customFormat="false" ht="13.8" hidden="false" customHeight="false" outlineLevel="0" collapsed="false">
      <c r="A200" s="44" t="n">
        <v>31</v>
      </c>
      <c r="B200" s="31" t="s">
        <v>179</v>
      </c>
      <c r="C200" s="45" t="n">
        <v>15</v>
      </c>
      <c r="D200" s="45" t="n">
        <v>277</v>
      </c>
      <c r="E200" s="75" t="n">
        <f aca="false">SUM([1]січень!E198+[1]лютий!E199+[1]березень!E200+[1]квітень!E200+[1]травень!E200+[1]червень!E200+[1]липень!E200+[1]серпень!E200+[1]вересень!E200)</f>
        <v>442.86</v>
      </c>
      <c r="F200" s="75" t="n">
        <f aca="false">SUM([1]січень!F198+[1]лютий!F199+[1]березень!F200+[1]квітень!F200+[1]травень!F200+[1]червень!F200+[1]липень!F200+[1]серпень!F200+[1]вересень!F200)</f>
        <v>0</v>
      </c>
      <c r="G200" s="75" t="n">
        <f aca="false">SUM([1]січень!G198+[1]лютий!G199+[1]березень!G200+[1]квітень!G200+[1]травень!G200+[1]червень!G200+[1]липень!G200+[1]серпень!G200+[1]вересень!G200)</f>
        <v>0</v>
      </c>
      <c r="H200" s="75" t="n">
        <f aca="false">SUM([1]січень!H198+[1]лютий!H199+[1]березень!H200+[1]квітень!H200+[1]травень!H200+[1]червень!H200+[1]липень!H200+[1]серпень!H200+[1]вересень!H200)</f>
        <v>0</v>
      </c>
      <c r="I200" s="75" t="n">
        <f aca="false">SUM([1]січень!I198+[1]лютий!I199+[1]березень!I200+[1]квітень!I200+[1]травень!I200+[1]червень!I200+[1]липень!I200+[1]серпень!I200+[1]вересень!I200)</f>
        <v>0</v>
      </c>
      <c r="J200" s="76" t="n">
        <f aca="false">K200/D200</f>
        <v>1.5987725631769</v>
      </c>
      <c r="K200" s="77" t="n">
        <f aca="false">L200+M200+E200</f>
        <v>442.86</v>
      </c>
      <c r="L200" s="78" t="n">
        <f aca="false">F200*1163</f>
        <v>0</v>
      </c>
      <c r="M200" s="78" t="n">
        <f aca="false">G200*9.5</f>
        <v>0</v>
      </c>
      <c r="N200" s="17"/>
      <c r="O200" s="73"/>
    </row>
    <row r="201" customFormat="false" ht="13.8" hidden="false" customHeight="false" outlineLevel="0" collapsed="false">
      <c r="A201" s="44" t="n">
        <v>32</v>
      </c>
      <c r="B201" s="31" t="s">
        <v>180</v>
      </c>
      <c r="C201" s="45" t="n">
        <v>55</v>
      </c>
      <c r="D201" s="45" t="n">
        <v>56</v>
      </c>
      <c r="E201" s="75" t="n">
        <f aca="false">SUM([1]січень!E199+[1]лютий!E200+[1]березень!E201+[1]квітень!E201+[1]травень!E201+[1]червень!E201+[1]липень!E201+[1]серпень!E201+[1]вересень!E201)</f>
        <v>143.41</v>
      </c>
      <c r="F201" s="75" t="n">
        <f aca="false">SUM([1]січень!F199+[1]лютий!F200+[1]березень!F201+[1]квітень!F201+[1]травень!F201+[1]червень!F201+[1]липень!F201+[1]серпень!F201+[1]вересень!F201)</f>
        <v>0</v>
      </c>
      <c r="G201" s="75" t="n">
        <f aca="false">SUM([1]січень!G199+[1]лютий!G200+[1]березень!G201+[1]квітень!G201+[1]травень!G201+[1]червень!G201+[1]липень!G201+[1]серпень!G201+[1]вересень!G201)</f>
        <v>0</v>
      </c>
      <c r="H201" s="75" t="n">
        <f aca="false">SUM([1]січень!H199+[1]лютий!H200+[1]березень!H201+[1]квітень!H201+[1]травень!H201+[1]червень!H201+[1]липень!H201+[1]серпень!H201+[1]вересень!H201)</f>
        <v>0</v>
      </c>
      <c r="I201" s="75" t="n">
        <f aca="false">SUM([1]січень!I199+[1]лютий!I200+[1]березень!I201+[1]квітень!I201+[1]травень!I201+[1]червень!I201+[1]липень!I201+[1]серпень!I201+[1]вересень!I201)</f>
        <v>0</v>
      </c>
      <c r="J201" s="76" t="n">
        <f aca="false">K201/D201</f>
        <v>2.56089285714286</v>
      </c>
      <c r="K201" s="77" t="n">
        <f aca="false">L201+M201+E201</f>
        <v>143.41</v>
      </c>
      <c r="L201" s="78" t="n">
        <f aca="false">F201*1163</f>
        <v>0</v>
      </c>
      <c r="M201" s="78" t="n">
        <f aca="false">G201*9.5</f>
        <v>0</v>
      </c>
      <c r="N201" s="17"/>
      <c r="O201" s="73"/>
    </row>
    <row r="202" customFormat="false" ht="13.8" hidden="false" customHeight="false" outlineLevel="0" collapsed="false">
      <c r="A202" s="44" t="n">
        <v>33</v>
      </c>
      <c r="B202" s="31" t="s">
        <v>181</v>
      </c>
      <c r="C202" s="45" t="n">
        <v>57</v>
      </c>
      <c r="D202" s="45" t="n">
        <v>240.1</v>
      </c>
      <c r="E202" s="75" t="n">
        <f aca="false">SUM([1]січень!E200+[1]лютий!E201+[1]березень!E202+[1]квітень!E202+[1]травень!E202+[1]червень!E202+[1]липень!E202+[1]серпень!E202+[1]вересень!E202)</f>
        <v>610.92</v>
      </c>
      <c r="F202" s="75" t="n">
        <f aca="false">SUM([1]січень!F200+[1]лютий!F201+[1]березень!F202+[1]квітень!F202+[1]травень!F202+[1]червень!F202+[1]липень!F202+[1]серпень!F202+[1]вересень!F202)</f>
        <v>0</v>
      </c>
      <c r="G202" s="75" t="n">
        <f aca="false">SUM([1]січень!G200+[1]лютий!G201+[1]березень!G202+[1]квітень!G202+[1]травень!G202+[1]червень!G202+[1]липень!G202+[1]серпень!G202+[1]вересень!G202)</f>
        <v>0</v>
      </c>
      <c r="H202" s="75" t="n">
        <f aca="false">SUM([1]січень!H200+[1]лютий!H201+[1]березень!H202+[1]квітень!H202+[1]травень!H202+[1]червень!H202+[1]липень!H202+[1]серпень!H202+[1]вересень!H202)</f>
        <v>15</v>
      </c>
      <c r="I202" s="75" t="n">
        <f aca="false">SUM([1]січень!I200+[1]лютий!I201+[1]березень!I202+[1]квітень!I202+[1]травень!I202+[1]червень!I202+[1]липень!I202+[1]серпень!I202+[1]вересень!I202)</f>
        <v>0</v>
      </c>
      <c r="J202" s="76" t="n">
        <f aca="false">K202/D202</f>
        <v>2.54443981674302</v>
      </c>
      <c r="K202" s="77" t="n">
        <f aca="false">L202+M202+E202</f>
        <v>610.92</v>
      </c>
      <c r="L202" s="78" t="n">
        <f aca="false">F202*1163</f>
        <v>0</v>
      </c>
      <c r="M202" s="78" t="n">
        <f aca="false">G202*9.5</f>
        <v>0</v>
      </c>
      <c r="N202" s="17"/>
      <c r="O202" s="73"/>
    </row>
    <row r="203" customFormat="false" ht="13.8" hidden="false" customHeight="false" outlineLevel="0" collapsed="false">
      <c r="A203" s="44" t="n">
        <v>34</v>
      </c>
      <c r="B203" s="31" t="s">
        <v>182</v>
      </c>
      <c r="C203" s="45" t="n">
        <v>9</v>
      </c>
      <c r="D203" s="45" t="n">
        <v>131.83</v>
      </c>
      <c r="E203" s="75" t="n">
        <f aca="false">SUM([1]січень!E201+[1]лютий!E202+[1]березень!E203+[1]квітень!E203+[1]травень!E203+[1]червень!E203+[1]липень!E203+[1]серпень!E203+[1]вересень!E203)</f>
        <v>368.14</v>
      </c>
      <c r="F203" s="75" t="n">
        <f aca="false">SUM([1]січень!F201+[1]лютий!F202+[1]березень!F203+[1]квітень!F203+[1]травень!F203+[1]червень!F203+[1]липень!F203+[1]серпень!F203+[1]вересень!F203)</f>
        <v>0</v>
      </c>
      <c r="G203" s="75" t="n">
        <f aca="false">SUM([1]січень!G201+[1]лютий!G202+[1]березень!G203+[1]квітень!G203+[1]травень!G203+[1]червень!G203+[1]липень!G203+[1]серпень!G203+[1]вересень!G203)</f>
        <v>0</v>
      </c>
      <c r="H203" s="75" t="n">
        <f aca="false">SUM([1]січень!H201+[1]лютий!H202+[1]березень!H203+[1]квітень!H203+[1]травень!H203+[1]червень!H203+[1]липень!H203+[1]серпень!H203+[1]вересень!H203)</f>
        <v>0</v>
      </c>
      <c r="I203" s="75" t="n">
        <f aca="false">SUM([1]січень!I201+[1]лютий!I202+[1]березень!I203+[1]квітень!I203+[1]травень!I203+[1]червень!I203+[1]липень!I203+[1]серпень!I203+[1]вересень!I203)</f>
        <v>0</v>
      </c>
      <c r="J203" s="76" t="n">
        <f aca="false">K203/D203</f>
        <v>2.7925358416142</v>
      </c>
      <c r="K203" s="77" t="n">
        <f aca="false">L203+M203+E203</f>
        <v>368.14</v>
      </c>
      <c r="L203" s="78" t="n">
        <f aca="false">F203*1163</f>
        <v>0</v>
      </c>
      <c r="M203" s="78" t="n">
        <f aca="false">G203*9.5</f>
        <v>0</v>
      </c>
      <c r="N203" s="17"/>
      <c r="O203" s="73"/>
    </row>
    <row r="204" customFormat="false" ht="13.8" hidden="false" customHeight="false" outlineLevel="0" collapsed="false">
      <c r="A204" s="44" t="n">
        <v>35</v>
      </c>
      <c r="B204" s="31" t="s">
        <v>183</v>
      </c>
      <c r="C204" s="45" t="n">
        <v>7</v>
      </c>
      <c r="D204" s="45" t="n">
        <v>372.6</v>
      </c>
      <c r="E204" s="75" t="n">
        <f aca="false">SUM([1]січень!E202+[1]лютий!E203+[1]березень!E204+[1]квітень!E204+[1]травень!E204+[1]червень!E204+[1]липень!E204+[1]серпень!E204+[1]вересень!E204)</f>
        <v>500.22</v>
      </c>
      <c r="F204" s="75" t="n">
        <f aca="false">SUM([1]січень!F202+[1]лютий!F203+[1]березень!F204+[1]квітень!F204+[1]травень!F204+[1]червень!F204+[1]липень!F204+[1]серпень!F204+[1]вересень!F204)</f>
        <v>0</v>
      </c>
      <c r="G204" s="75" t="n">
        <f aca="false">SUM([1]січень!G202+[1]лютий!G203+[1]березень!G204+[1]квітень!G204+[1]травень!G204+[1]червень!G204+[1]липень!G204+[1]серпень!G204+[1]вересень!G204)</f>
        <v>0</v>
      </c>
      <c r="H204" s="75" t="n">
        <f aca="false">SUM([1]січень!H202+[1]лютий!H203+[1]березень!H204+[1]квітень!H204+[1]травень!H204+[1]червень!H204+[1]липень!H204+[1]серпень!H204+[1]вересень!H204)</f>
        <v>3</v>
      </c>
      <c r="I204" s="75" t="n">
        <f aca="false">SUM([1]січень!I202+[1]лютий!I203+[1]березень!I204+[1]квітень!I204+[1]травень!I204+[1]червень!I204+[1]липень!I204+[1]серпень!I204+[1]вересень!I204)</f>
        <v>0</v>
      </c>
      <c r="J204" s="76" t="n">
        <f aca="false">K204/D204</f>
        <v>1.34251207729469</v>
      </c>
      <c r="K204" s="77" t="n">
        <f aca="false">L204+M204+E204</f>
        <v>500.22</v>
      </c>
      <c r="L204" s="78" t="n">
        <f aca="false">F204*1163</f>
        <v>0</v>
      </c>
      <c r="M204" s="78" t="n">
        <f aca="false">G204*9.5</f>
        <v>0</v>
      </c>
      <c r="N204" s="17"/>
      <c r="O204" s="73"/>
    </row>
    <row r="205" customFormat="false" ht="13.8" hidden="false" customHeight="false" outlineLevel="0" collapsed="false">
      <c r="A205" s="44" t="n">
        <v>36</v>
      </c>
      <c r="B205" s="31" t="s">
        <v>184</v>
      </c>
      <c r="C205" s="45" t="n">
        <v>45</v>
      </c>
      <c r="D205" s="45" t="n">
        <v>140</v>
      </c>
      <c r="E205" s="75" t="n">
        <f aca="false">SUM([1]січень!E203+[1]лютий!E204+[1]березень!E205+[1]квітень!E205+[1]травень!E205+[1]червень!E205+[1]липень!E205+[1]серпень!E205+[1]вересень!E205)</f>
        <v>88.17</v>
      </c>
      <c r="F205" s="75" t="n">
        <f aca="false">SUM([1]січень!F203+[1]лютий!F204+[1]березень!F205+[1]квітень!F205+[1]травень!F205+[1]червень!F205+[1]липень!F205+[1]серпень!F205+[1]вересень!F205)</f>
        <v>0</v>
      </c>
      <c r="G205" s="75" t="n">
        <f aca="false">SUM([1]січень!G203+[1]лютий!G204+[1]березень!G205+[1]квітень!G205+[1]травень!G205+[1]червень!G205+[1]липень!G205+[1]серпень!G205+[1]вересень!G205)</f>
        <v>0</v>
      </c>
      <c r="H205" s="75" t="n">
        <f aca="false">SUM([1]січень!H203+[1]лютий!H204+[1]березень!H205+[1]квітень!H205+[1]травень!H205+[1]червень!H205+[1]липень!H205+[1]серпень!H205+[1]вересень!H205)</f>
        <v>0</v>
      </c>
      <c r="I205" s="75" t="n">
        <f aca="false">SUM([1]січень!I203+[1]лютий!I204+[1]березень!I205+[1]квітень!I205+[1]травень!I205+[1]червень!I205+[1]липень!I205+[1]серпень!I205+[1]вересень!I205)</f>
        <v>0</v>
      </c>
      <c r="J205" s="76" t="n">
        <f aca="false">K205/D205</f>
        <v>0.629785714285714</v>
      </c>
      <c r="K205" s="77" t="n">
        <f aca="false">L205+M205+E205</f>
        <v>88.17</v>
      </c>
      <c r="L205" s="78" t="n">
        <f aca="false">F205*1163</f>
        <v>0</v>
      </c>
      <c r="M205" s="78" t="n">
        <f aca="false">G205*9.5</f>
        <v>0</v>
      </c>
      <c r="N205" s="17"/>
      <c r="O205" s="73"/>
    </row>
    <row r="206" customFormat="false" ht="13.8" hidden="false" customHeight="false" outlineLevel="0" collapsed="false">
      <c r="A206" s="54"/>
      <c r="B206" s="55" t="s">
        <v>185</v>
      </c>
      <c r="C206" s="56" t="n">
        <f aca="false">SUM(C170:C205)</f>
        <v>4326</v>
      </c>
      <c r="D206" s="56" t="n">
        <f aca="false">SUM(D170:D205)</f>
        <v>21839.93</v>
      </c>
      <c r="E206" s="56" t="n">
        <f aca="false">SUM(E170:E205)</f>
        <v>143523.91</v>
      </c>
      <c r="F206" s="56" t="n">
        <f aca="false">SUM(F170:F205)</f>
        <v>553.11</v>
      </c>
      <c r="G206" s="56" t="n">
        <f aca="false">SUM(G170:G205)</f>
        <v>12116.34</v>
      </c>
      <c r="H206" s="56" t="n">
        <f aca="false">SUM(H170:H205)</f>
        <v>1862.62</v>
      </c>
      <c r="I206" s="56" t="n">
        <f aca="false">SUM(I170:I205)</f>
        <v>44.15</v>
      </c>
      <c r="J206" s="72"/>
      <c r="K206" s="60"/>
      <c r="L206" s="60"/>
      <c r="M206" s="60"/>
      <c r="N206" s="17"/>
      <c r="O206" s="73"/>
    </row>
    <row r="207" customFormat="false" ht="13.8" hidden="false" customHeight="false" outlineLevel="0" collapsed="false">
      <c r="A207" s="54"/>
      <c r="B207" s="55" t="s">
        <v>186</v>
      </c>
      <c r="C207" s="56"/>
      <c r="D207" s="56"/>
      <c r="E207" s="56"/>
      <c r="F207" s="56"/>
      <c r="G207" s="56"/>
      <c r="H207" s="56"/>
      <c r="I207" s="56"/>
      <c r="J207" s="76" t="n">
        <f aca="false">SUM(J170:J205)/36</f>
        <v>31.7239870436253</v>
      </c>
      <c r="K207" s="60"/>
      <c r="L207" s="60"/>
      <c r="M207" s="60"/>
      <c r="N207" s="17"/>
      <c r="O207" s="73"/>
    </row>
    <row r="208" customFormat="false" ht="18.65" hidden="false" customHeight="true" outlineLevel="0" collapsed="false">
      <c r="N208" s="17"/>
      <c r="O208" s="73"/>
    </row>
    <row r="209" customFormat="false" ht="17.15" hidden="false" customHeight="true" outlineLevel="0" collapsed="false">
      <c r="N209" s="17"/>
      <c r="O209" s="73"/>
    </row>
    <row r="210" customFormat="false" ht="24.75" hidden="false" customHeight="true" outlineLevel="0" collapsed="false">
      <c r="A210" s="5" t="s">
        <v>1</v>
      </c>
      <c r="B210" s="6" t="s">
        <v>2</v>
      </c>
      <c r="C210" s="6" t="s">
        <v>3</v>
      </c>
      <c r="D210" s="6" t="s">
        <v>4</v>
      </c>
      <c r="E210" s="6" t="s">
        <v>5</v>
      </c>
      <c r="F210" s="6"/>
      <c r="G210" s="6"/>
      <c r="H210" s="6"/>
      <c r="I210" s="6"/>
      <c r="J210" s="6" t="s">
        <v>6</v>
      </c>
      <c r="K210" s="6" t="s">
        <v>7</v>
      </c>
      <c r="L210" s="6"/>
      <c r="M210" s="6"/>
      <c r="N210" s="17"/>
      <c r="O210" s="73"/>
    </row>
    <row r="211" customFormat="false" ht="35.1" hidden="false" customHeight="false" outlineLevel="0" collapsed="false">
      <c r="A211" s="5"/>
      <c r="B211" s="6"/>
      <c r="C211" s="6"/>
      <c r="D211" s="6"/>
      <c r="E211" s="6" t="s">
        <v>8</v>
      </c>
      <c r="F211" s="6" t="s">
        <v>9</v>
      </c>
      <c r="G211" s="6" t="s">
        <v>10</v>
      </c>
      <c r="H211" s="6" t="s">
        <v>11</v>
      </c>
      <c r="I211" s="6" t="s">
        <v>12</v>
      </c>
      <c r="J211" s="6"/>
      <c r="K211" s="6" t="s">
        <v>13</v>
      </c>
      <c r="L211" s="6" t="s">
        <v>14</v>
      </c>
      <c r="M211" s="6" t="s">
        <v>15</v>
      </c>
      <c r="N211" s="17"/>
      <c r="O211" s="73"/>
    </row>
    <row r="212" customFormat="false" ht="13.8" hidden="false" customHeight="false" outlineLevel="0" collapsed="false">
      <c r="A212" s="43" t="s">
        <v>187</v>
      </c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17"/>
      <c r="O212" s="73"/>
    </row>
    <row r="213" customFormat="false" ht="13.8" hidden="false" customHeight="false" outlineLevel="0" collapsed="false">
      <c r="A213" s="79" t="n">
        <v>1</v>
      </c>
      <c r="B213" s="80" t="s">
        <v>188</v>
      </c>
      <c r="C213" s="81" t="n">
        <v>61</v>
      </c>
      <c r="D213" s="81" t="n">
        <v>861</v>
      </c>
      <c r="E213" s="47" t="n">
        <f aca="false">SUM([1]січень!E211+[1]лютий!E212+[1]березень!E213+[1]квітень!E213+[1]травень!E213+[1]червень!E213+[1]липень!E213+[1]серпень!E213+[1]вересень!E213)</f>
        <v>30638.36</v>
      </c>
      <c r="F213" s="47" t="n">
        <f aca="false">SUM([1]січень!F211+[1]лютий!F212+[1]березень!F213+[1]квітень!F213+[1]травень!F213+[1]червень!F213+[1]липень!F213+[1]серпень!F213+[1]вересень!F213)</f>
        <v>0</v>
      </c>
      <c r="G213" s="47" t="n">
        <f aca="false">SUM([1]січень!G211+[1]лютий!G212+[1]березень!G213+[1]квітень!G213+[1]травень!G213+[1]червень!G213+[1]липень!G213+[1]серпень!G213+[1]вересень!G213)</f>
        <v>6300.11</v>
      </c>
      <c r="H213" s="47" t="n">
        <f aca="false">SUM([1]січень!H211+[1]лютий!H212+[1]березень!H213+[1]квітень!H213+[1]травень!H213+[1]червень!H213+[1]липень!H213+[1]серпень!H213+[1]вересень!H213)</f>
        <v>87</v>
      </c>
      <c r="I213" s="47" t="n">
        <f aca="false">SUM([1]січень!I211+[1]лютий!I212+[1]березень!I213+[1]квітень!I213+[1]травень!I213+[1]червень!I213+[1]липень!I213+[1]серпень!I213+[1]вересень!I213)</f>
        <v>0</v>
      </c>
      <c r="J213" s="82" t="n">
        <f aca="false">K213/D213</f>
        <v>105.098031358885</v>
      </c>
      <c r="K213" s="83" t="n">
        <f aca="false">L213+M213+E213</f>
        <v>90489.405</v>
      </c>
      <c r="L213" s="83" t="n">
        <f aca="false">F213*1163</f>
        <v>0</v>
      </c>
      <c r="M213" s="83" t="n">
        <f aca="false">G213*9.5</f>
        <v>59851.045</v>
      </c>
      <c r="N213" s="17"/>
      <c r="O213" s="73"/>
    </row>
    <row r="214" customFormat="false" ht="13.8" hidden="false" customHeight="false" outlineLevel="0" collapsed="false">
      <c r="A214" s="44" t="n">
        <v>2</v>
      </c>
      <c r="B214" s="84" t="s">
        <v>189</v>
      </c>
      <c r="C214" s="81" t="n">
        <v>80</v>
      </c>
      <c r="D214" s="81" t="n">
        <v>232.1</v>
      </c>
      <c r="E214" s="47" t="n">
        <f aca="false">SUM([1]січень!E212+[1]лютий!E213+[1]березень!E214+[1]квітень!E214+[1]травень!E214+[1]червень!E214+[1]липень!E214+[1]серпень!E214+[1]вересень!E214)</f>
        <v>189</v>
      </c>
      <c r="F214" s="47" t="n">
        <f aca="false">SUM([1]січень!F212+[1]лютий!F213+[1]березень!F214+[1]квітень!F214+[1]травень!F214+[1]червень!F214+[1]липень!F214+[1]серпень!F214+[1]вересень!F214)</f>
        <v>15.39</v>
      </c>
      <c r="G214" s="47" t="n">
        <f aca="false">SUM([1]січень!G212+[1]лютий!G213+[1]березень!G214+[1]квітень!G214+[1]травень!G214+[1]червень!G214+[1]липень!G214+[1]серпень!G214+[1]вересень!G214)</f>
        <v>0</v>
      </c>
      <c r="H214" s="47" t="n">
        <f aca="false">SUM([1]січень!H212+[1]лютий!H213+[1]березень!H214+[1]квітень!H214+[1]травень!H214+[1]червень!H214+[1]липень!H214+[1]серпень!H214+[1]вересень!H214)</f>
        <v>8</v>
      </c>
      <c r="I214" s="47" t="n">
        <f aca="false">SUM([1]січень!I212+[1]лютий!I213+[1]березень!I214+[1]квітень!I214+[1]травень!I214+[1]червень!I214+[1]липень!I214+[1]серпень!I214+[1]вересень!I214)</f>
        <v>0</v>
      </c>
      <c r="J214" s="82" t="n">
        <f aca="false">K214/D214</f>
        <v>77.9300732442913</v>
      </c>
      <c r="K214" s="83" t="n">
        <f aca="false">L214+M214+E214</f>
        <v>18087.57</v>
      </c>
      <c r="L214" s="83" t="n">
        <f aca="false">F214*1163</f>
        <v>17898.57</v>
      </c>
      <c r="M214" s="83" t="n">
        <f aca="false">G214*9.5</f>
        <v>0</v>
      </c>
      <c r="N214" s="17"/>
      <c r="O214" s="73"/>
    </row>
    <row r="215" customFormat="false" ht="13.8" hidden="false" customHeight="false" outlineLevel="0" collapsed="false">
      <c r="A215" s="44" t="n">
        <v>3</v>
      </c>
      <c r="B215" s="80" t="s">
        <v>190</v>
      </c>
      <c r="C215" s="81" t="n">
        <v>193</v>
      </c>
      <c r="D215" s="81" t="n">
        <v>1427.58</v>
      </c>
      <c r="E215" s="47" t="n">
        <f aca="false">SUM([1]січень!E213+[1]лютий!E214+[1]березень!E215+[1]квітень!E215+[1]травень!E215+[1]червень!E215+[1]липень!E215+[1]серпень!E215+[1]вересень!E215)</f>
        <v>45258.74</v>
      </c>
      <c r="F215" s="47" t="n">
        <f aca="false">SUM([1]січень!F213+[1]лютий!F214+[1]березень!F215+[1]квітень!F215+[1]травень!F215+[1]червень!F215+[1]липень!F215+[1]серпень!F215+[1]вересень!F215)</f>
        <v>59.99</v>
      </c>
      <c r="G215" s="47" t="n">
        <f aca="false">SUM([1]січень!G213+[1]лютий!G214+[1]березень!G215+[1]квітень!G215+[1]травень!G215+[1]червень!G215+[1]липень!G215+[1]серпень!G215+[1]вересень!G215)</f>
        <v>0</v>
      </c>
      <c r="H215" s="47" t="n">
        <f aca="false">SUM([1]січень!H213+[1]лютий!H214+[1]березень!H215+[1]квітень!H215+[1]травень!H215+[1]червень!H215+[1]липень!H215+[1]серпень!H215+[1]вересень!H215)</f>
        <v>309.16</v>
      </c>
      <c r="I215" s="47" t="n">
        <f aca="false">SUM([1]січень!I213+[1]лютий!I214+[1]березень!I215+[1]квітень!I215+[1]травень!I215+[1]червень!I215+[1]липень!I215+[1]серпень!I215+[1]вересень!I215)</f>
        <v>73.37</v>
      </c>
      <c r="J215" s="82" t="n">
        <f aca="false">K215/D215</f>
        <v>80.5748959778086</v>
      </c>
      <c r="K215" s="83" t="n">
        <f aca="false">L215+M215+E215</f>
        <v>115027.11</v>
      </c>
      <c r="L215" s="83" t="n">
        <f aca="false">F215*1163</f>
        <v>69768.37</v>
      </c>
      <c r="M215" s="83" t="n">
        <f aca="false">G215*9.5</f>
        <v>0</v>
      </c>
      <c r="N215" s="17"/>
      <c r="O215" s="73"/>
    </row>
    <row r="216" customFormat="false" ht="13.8" hidden="false" customHeight="false" outlineLevel="0" collapsed="false">
      <c r="A216" s="44" t="n">
        <v>4</v>
      </c>
      <c r="B216" s="80" t="s">
        <v>191</v>
      </c>
      <c r="C216" s="81" t="n">
        <v>1000</v>
      </c>
      <c r="D216" s="81" t="n">
        <v>2559.06</v>
      </c>
      <c r="E216" s="47" t="n">
        <f aca="false">SUM([1]січень!E214+[1]лютий!E215+[1]березень!E216+[1]квітень!E216+[1]травень!E216+[1]червень!E216+[1]липень!E216+[1]серпень!E216+[1]вересень!E216)</f>
        <v>117609.26</v>
      </c>
      <c r="F216" s="47" t="n">
        <f aca="false">SUM([1]січень!F214+[1]лютий!F215+[1]березень!F216+[1]квітень!F216+[1]травень!F216+[1]червень!F216+[1]липень!F216+[1]серпень!F216+[1]вересень!F216)</f>
        <v>185.39</v>
      </c>
      <c r="G216" s="47" t="n">
        <f aca="false">SUM([1]січень!G214+[1]лютий!G215+[1]березень!G216+[1]квітень!G216+[1]травень!G216+[1]червень!G216+[1]липень!G216+[1]серпень!G216+[1]вересень!G216)</f>
        <v>0</v>
      </c>
      <c r="H216" s="47" t="n">
        <f aca="false">SUM([1]січень!H214+[1]лютий!H215+[1]березень!H216+[1]квітень!H216+[1]травень!H216+[1]червень!H216+[1]липень!H216+[1]серпень!H216+[1]вересень!H216)</f>
        <v>4914.44</v>
      </c>
      <c r="I216" s="47" t="n">
        <f aca="false">SUM([1]січень!I214+[1]лютий!I215+[1]березень!I216+[1]квітень!I216+[1]травень!I216+[1]червень!I216+[1]липень!I216+[1]серпень!I216+[1]вересень!I216)</f>
        <v>0</v>
      </c>
      <c r="J216" s="82" t="n">
        <f aca="false">K216/D216</f>
        <v>130.211026705118</v>
      </c>
      <c r="K216" s="83" t="n">
        <f aca="false">L216+M216+E216</f>
        <v>333217.83</v>
      </c>
      <c r="L216" s="83" t="n">
        <f aca="false">F216*1163</f>
        <v>215608.57</v>
      </c>
      <c r="M216" s="83" t="n">
        <f aca="false">G216*9.5</f>
        <v>0</v>
      </c>
      <c r="N216" s="17"/>
      <c r="O216" s="73"/>
    </row>
    <row r="217" customFormat="false" ht="13.8" hidden="false" customHeight="false" outlineLevel="0" collapsed="false">
      <c r="A217" s="44" t="n">
        <v>5</v>
      </c>
      <c r="B217" s="80" t="s">
        <v>192</v>
      </c>
      <c r="C217" s="81" t="n">
        <v>60</v>
      </c>
      <c r="D217" s="81" t="n">
        <v>217</v>
      </c>
      <c r="E217" s="47" t="n">
        <f aca="false">SUM([1]січень!E215+[1]лютий!E216+[1]березень!E217+[1]квітень!E217+[1]травень!E217+[1]червень!E217+[1]липень!E217+[1]серпень!E217+[1]вересень!E217)</f>
        <v>2812.06</v>
      </c>
      <c r="F217" s="47" t="n">
        <f aca="false">SUM([1]січень!F215+[1]лютий!F216+[1]березень!F217+[1]квітень!F217+[1]травень!F217+[1]червень!F217+[1]липень!F217+[1]серпень!F217+[1]вересень!F217)</f>
        <v>13.6</v>
      </c>
      <c r="G217" s="47" t="n">
        <f aca="false">SUM([1]січень!G215+[1]лютий!G216+[1]березень!G217+[1]квітень!G217+[1]травень!G217+[1]червень!G217+[1]липень!G217+[1]серпень!G217+[1]вересень!G217)</f>
        <v>0</v>
      </c>
      <c r="H217" s="47" t="n">
        <f aca="false">SUM([1]січень!H215+[1]лютий!H216+[1]березень!H217+[1]квітень!H217+[1]травень!H217+[1]червень!H217+[1]липень!H217+[1]серпень!H217+[1]вересень!H217)</f>
        <v>22</v>
      </c>
      <c r="I217" s="47" t="n">
        <f aca="false">SUM([1]січень!I215+[1]лютий!I216+[1]березень!I217+[1]квітень!I217+[1]травень!I217+[1]червень!I217+[1]липень!I217+[1]серпень!I217+[1]вересень!I217)</f>
        <v>2</v>
      </c>
      <c r="J217" s="82" t="n">
        <f aca="false">K217/D217</f>
        <v>85.8472811059908</v>
      </c>
      <c r="K217" s="83" t="n">
        <f aca="false">L217+M217+E217</f>
        <v>18628.86</v>
      </c>
      <c r="L217" s="83" t="n">
        <f aca="false">F217*1163</f>
        <v>15816.8</v>
      </c>
      <c r="M217" s="83" t="n">
        <f aca="false">G217*9.5</f>
        <v>0</v>
      </c>
      <c r="N217" s="17"/>
      <c r="O217" s="73"/>
    </row>
    <row r="218" customFormat="false" ht="13.8" hidden="false" customHeight="false" outlineLevel="0" collapsed="false">
      <c r="A218" s="44" t="n">
        <v>6</v>
      </c>
      <c r="B218" s="80" t="s">
        <v>193</v>
      </c>
      <c r="C218" s="81" t="n">
        <v>280</v>
      </c>
      <c r="D218" s="81" t="n">
        <v>1546.1</v>
      </c>
      <c r="E218" s="47" t="n">
        <f aca="false">SUM([1]січень!E216+[1]лютий!E217+[1]березень!E218+[1]квітень!E218+[1]травень!E218+[1]червень!E218+[1]липень!E218+[1]серпень!E218+[1]вересень!E218)</f>
        <v>51698.81</v>
      </c>
      <c r="F218" s="47" t="n">
        <f aca="false">SUM([1]січень!F216+[1]лютий!F217+[1]березень!F218+[1]квітень!F218+[1]травень!F218+[1]червень!F218+[1]липень!F218+[1]серпень!F218+[1]вересень!F218)</f>
        <v>0</v>
      </c>
      <c r="G218" s="47" t="n">
        <f aca="false">SUM([1]січень!G216+[1]лютий!G217+[1]березень!G218+[1]квітень!G218+[1]травень!G218+[1]червень!G218+[1]липень!G218+[1]серпень!G218+[1]вересень!G218)</f>
        <v>0</v>
      </c>
      <c r="H218" s="47" t="n">
        <f aca="false">SUM([1]січень!H216+[1]лютий!H217+[1]березень!H218+[1]квітень!H218+[1]травень!H218+[1]червень!H218+[1]липень!H218+[1]серпень!H218+[1]вересень!H218)</f>
        <v>380.29</v>
      </c>
      <c r="I218" s="47" t="n">
        <f aca="false">SUM([1]січень!I216+[1]лютий!I217+[1]березень!I218+[1]квітень!I218+[1]травень!I218+[1]червень!I218+[1]липень!I218+[1]серпень!I218+[1]вересень!I218)</f>
        <v>0</v>
      </c>
      <c r="J218" s="82" t="n">
        <f aca="false">K218/D218</f>
        <v>33.4382058081625</v>
      </c>
      <c r="K218" s="83" t="n">
        <f aca="false">L218+M218+E218</f>
        <v>51698.81</v>
      </c>
      <c r="L218" s="83" t="n">
        <f aca="false">F218*1163</f>
        <v>0</v>
      </c>
      <c r="M218" s="83" t="n">
        <f aca="false">G218*9.5</f>
        <v>0</v>
      </c>
      <c r="N218" s="17"/>
      <c r="O218" s="73"/>
    </row>
    <row r="219" customFormat="false" ht="13.8" hidden="false" customHeight="false" outlineLevel="0" collapsed="false">
      <c r="A219" s="44" t="n">
        <v>7</v>
      </c>
      <c r="B219" s="80" t="s">
        <v>194</v>
      </c>
      <c r="C219" s="81"/>
      <c r="D219" s="81" t="n">
        <v>121.6</v>
      </c>
      <c r="E219" s="47" t="n">
        <f aca="false">SUM([1]січень!E217+[1]лютий!E218+[1]березень!E219+[1]квітень!E219+[1]травень!E219+[1]червень!E219+[1]липень!E219+[1]серпень!E219+[1]вересень!E219)</f>
        <v>722</v>
      </c>
      <c r="F219" s="47" t="n">
        <f aca="false">SUM([1]січень!F217+[1]лютий!F218+[1]березень!F219+[1]квітень!F219+[1]травень!F219+[1]червень!F219+[1]липень!F219+[1]серпень!F219+[1]вересень!F219)</f>
        <v>0</v>
      </c>
      <c r="G219" s="47" t="n">
        <f aca="false">SUM([1]січень!G217+[1]лютий!G218+[1]березень!G219+[1]квітень!G219+[1]травень!G219+[1]червень!G219+[1]липень!G219+[1]серпень!G219+[1]вересень!G219)</f>
        <v>0</v>
      </c>
      <c r="H219" s="47" t="n">
        <f aca="false">SUM([1]січень!H217+[1]лютий!H218+[1]березень!H219+[1]квітень!H219+[1]травень!H219+[1]червень!H219+[1]липень!H219+[1]серпень!H219+[1]вересень!H219)</f>
        <v>0</v>
      </c>
      <c r="I219" s="47" t="n">
        <f aca="false">SUM([1]січень!I217+[1]лютий!I218+[1]березень!I219+[1]квітень!I219+[1]травень!I219+[1]червень!I219+[1]липень!I219+[1]серпень!I219+[1]вересень!I219)</f>
        <v>0</v>
      </c>
      <c r="J219" s="82" t="n">
        <f aca="false">K219/D219</f>
        <v>5.9375</v>
      </c>
      <c r="K219" s="83" t="n">
        <f aca="false">L219+M219+E219</f>
        <v>722</v>
      </c>
      <c r="L219" s="83" t="n">
        <f aca="false">F219*1163</f>
        <v>0</v>
      </c>
      <c r="M219" s="83" t="n">
        <f aca="false">G219*9.5</f>
        <v>0</v>
      </c>
      <c r="N219" s="17"/>
      <c r="O219" s="73"/>
    </row>
    <row r="220" customFormat="false" ht="13.8" hidden="false" customHeight="false" outlineLevel="0" collapsed="false">
      <c r="A220" s="44" t="n">
        <v>8</v>
      </c>
      <c r="B220" s="80" t="s">
        <v>195</v>
      </c>
      <c r="C220" s="81" t="n">
        <v>80</v>
      </c>
      <c r="D220" s="81" t="n">
        <v>213.7</v>
      </c>
      <c r="E220" s="47" t="n">
        <f aca="false">SUM([1]січень!E218+[1]лютий!E219+[1]березень!E220+[1]квітень!E220+[1]травень!E220+[1]червень!E220+[1]липень!E220+[1]серпень!E220+[1]вересень!E220)</f>
        <v>640.05</v>
      </c>
      <c r="F220" s="47" t="n">
        <f aca="false">SUM([1]січень!F218+[1]лютий!F219+[1]березень!F220+[1]квітень!F220+[1]травень!F220+[1]червень!F220+[1]липень!F220+[1]серпень!F220+[1]вересень!F220)</f>
        <v>0</v>
      </c>
      <c r="G220" s="47" t="n">
        <f aca="false">SUM([1]січень!G218+[1]лютий!G219+[1]березень!G220+[1]квітень!G220+[1]травень!G220+[1]червень!G220+[1]липень!G220+[1]серпень!G220+[1]вересень!G220)</f>
        <v>0</v>
      </c>
      <c r="H220" s="47" t="n">
        <f aca="false">SUM([1]січень!H218+[1]лютий!H219+[1]березень!H220+[1]квітень!H220+[1]травень!H220+[1]червень!H220+[1]липень!H220+[1]серпень!H220+[1]вересень!H220)</f>
        <v>21</v>
      </c>
      <c r="I220" s="47" t="n">
        <f aca="false">SUM([1]січень!I218+[1]лютий!I219+[1]березень!I220+[1]квітень!I220+[1]травень!I220+[1]червень!I220+[1]липень!I220+[1]серпень!I220+[1]вересень!I220)</f>
        <v>14.15</v>
      </c>
      <c r="J220" s="82" t="n">
        <f aca="false">K220/D220</f>
        <v>2.99508656995789</v>
      </c>
      <c r="K220" s="83" t="n">
        <f aca="false">L220+M220+E220</f>
        <v>640.05</v>
      </c>
      <c r="L220" s="83" t="n">
        <f aca="false">F220*1163</f>
        <v>0</v>
      </c>
      <c r="M220" s="83" t="n">
        <f aca="false">G220*9.5</f>
        <v>0</v>
      </c>
      <c r="N220" s="17"/>
      <c r="O220" s="73"/>
    </row>
    <row r="221" customFormat="false" ht="13.8" hidden="false" customHeight="false" outlineLevel="0" collapsed="false">
      <c r="A221" s="44" t="n">
        <v>9</v>
      </c>
      <c r="B221" s="80" t="s">
        <v>196</v>
      </c>
      <c r="C221" s="81" t="n">
        <v>40</v>
      </c>
      <c r="D221" s="81" t="n">
        <v>173.8</v>
      </c>
      <c r="E221" s="47" t="n">
        <f aca="false">SUM([1]січень!E219+[1]лютий!E220+[1]березень!E221+[1]квітень!E221+[1]травень!E221+[1]червень!E221+[1]липень!E221+[1]серпень!E221+[1]вересень!E221)</f>
        <v>270.05</v>
      </c>
      <c r="F221" s="47" t="n">
        <f aca="false">SUM([1]січень!F219+[1]лютий!F220+[1]березень!F221+[1]квітень!F221+[1]травень!F221+[1]червень!F221+[1]липень!F221+[1]серпень!F221+[1]вересень!F221)</f>
        <v>0</v>
      </c>
      <c r="G221" s="47" t="n">
        <f aca="false">SUM([1]січень!G219+[1]лютий!G220+[1]березень!G221+[1]квітень!G221+[1]травень!G221+[1]червень!G221+[1]липень!G221+[1]серпень!G221+[1]вересень!G221)</f>
        <v>0</v>
      </c>
      <c r="H221" s="47" t="n">
        <f aca="false">SUM([1]січень!H219+[1]лютий!H220+[1]березень!H221+[1]квітень!H221+[1]травень!H221+[1]червень!H221+[1]липень!H221+[1]серпень!H221+[1]вересень!H221)</f>
        <v>19.15</v>
      </c>
      <c r="I221" s="47" t="n">
        <f aca="false">SUM([1]січень!I219+[1]лютий!I220+[1]березень!I221+[1]квітень!I221+[1]травень!I221+[1]червень!I221+[1]липень!I221+[1]серпень!I221+[1]вересень!I221)</f>
        <v>1</v>
      </c>
      <c r="J221" s="82" t="n">
        <f aca="false">K221/D221</f>
        <v>1.55379746835443</v>
      </c>
      <c r="K221" s="83" t="n">
        <f aca="false">L221+M221+E221</f>
        <v>270.05</v>
      </c>
      <c r="L221" s="83" t="n">
        <f aca="false">F221*1163</f>
        <v>0</v>
      </c>
      <c r="M221" s="83" t="n">
        <f aca="false">G221*9.5</f>
        <v>0</v>
      </c>
      <c r="N221" s="17"/>
      <c r="O221" s="73"/>
    </row>
    <row r="222" customFormat="false" ht="13.8" hidden="false" customHeight="false" outlineLevel="0" collapsed="false">
      <c r="A222" s="44" t="n">
        <v>10</v>
      </c>
      <c r="B222" s="80" t="s">
        <v>197</v>
      </c>
      <c r="C222" s="81" t="n">
        <v>25</v>
      </c>
      <c r="D222" s="81" t="n">
        <v>175.6</v>
      </c>
      <c r="E222" s="47" t="n">
        <f aca="false">SUM([1]січень!E220+[1]лютий!E221+[1]березень!E222+[1]квітень!E222+[1]травень!E222+[1]червень!E222+[1]липень!E222+[1]серпень!E222+[1]вересень!E222)</f>
        <v>121.31</v>
      </c>
      <c r="F222" s="47" t="n">
        <f aca="false">SUM([1]січень!F220+[1]лютий!F221+[1]березень!F222+[1]квітень!F222+[1]травень!F222+[1]червень!F222+[1]липень!F222+[1]серпень!F222+[1]вересень!F222)</f>
        <v>0</v>
      </c>
      <c r="G222" s="47" t="n">
        <f aca="false">SUM([1]січень!G220+[1]лютий!G221+[1]березень!G222+[1]квітень!G222+[1]травень!G222+[1]червень!G222+[1]липень!G222+[1]серпень!G222+[1]вересень!G222)</f>
        <v>0</v>
      </c>
      <c r="H222" s="47" t="n">
        <f aca="false">SUM([1]січень!H220+[1]лютий!H221+[1]березень!H222+[1]квітень!H222+[1]травень!H222+[1]червень!H222+[1]липень!H222+[1]серпень!H222+[1]вересень!H222)</f>
        <v>1</v>
      </c>
      <c r="I222" s="47" t="n">
        <f aca="false">SUM([1]січень!I220+[1]лютий!I221+[1]березень!I222+[1]квітень!I222+[1]травень!I222+[1]червень!I222+[1]липень!I222+[1]серпень!I222+[1]вересень!I222)</f>
        <v>0</v>
      </c>
      <c r="J222" s="82" t="n">
        <f aca="false">K222/D222</f>
        <v>0.690831435079727</v>
      </c>
      <c r="K222" s="83" t="n">
        <f aca="false">L222+M222+E222</f>
        <v>121.31</v>
      </c>
      <c r="L222" s="83" t="n">
        <f aca="false">F222*1163</f>
        <v>0</v>
      </c>
      <c r="M222" s="83" t="n">
        <f aca="false">G222*9.5</f>
        <v>0</v>
      </c>
      <c r="N222" s="17"/>
      <c r="O222" s="73"/>
    </row>
    <row r="223" customFormat="false" ht="13.8" hidden="false" customHeight="false" outlineLevel="0" collapsed="false">
      <c r="A223" s="44" t="n">
        <v>11</v>
      </c>
      <c r="B223" s="80" t="s">
        <v>198</v>
      </c>
      <c r="C223" s="81" t="n">
        <v>25</v>
      </c>
      <c r="D223" s="81" t="n">
        <v>98.1</v>
      </c>
      <c r="E223" s="47" t="n">
        <f aca="false">SUM([1]січень!E221+[1]лютий!E222+[1]березень!E223+[1]квітень!E223+[1]травень!E223+[1]червень!E223+[1]липень!E223+[1]серпень!E223+[1]вересень!E223)</f>
        <v>0</v>
      </c>
      <c r="F223" s="47" t="n">
        <f aca="false">SUM([1]січень!F221+[1]лютий!F222+[1]березень!F223+[1]квітень!F223+[1]травень!F223+[1]червень!F223+[1]липень!F223+[1]серпень!F223+[1]вересень!F223)</f>
        <v>0</v>
      </c>
      <c r="G223" s="47" t="n">
        <f aca="false">SUM([1]січень!G221+[1]лютий!G222+[1]березень!G223+[1]квітень!G223+[1]травень!G223+[1]червень!G223+[1]липень!G223+[1]серпень!G223+[1]вересень!G223)</f>
        <v>0</v>
      </c>
      <c r="H223" s="47" t="n">
        <f aca="false">SUM([1]січень!H221+[1]лютий!H222+[1]березень!H223+[1]квітень!H223+[1]травень!H223+[1]червень!H223+[1]липень!H223+[1]серпень!H223+[1]вересень!H223)</f>
        <v>14</v>
      </c>
      <c r="I223" s="47" t="n">
        <f aca="false">SUM([1]січень!I221+[1]лютий!I222+[1]березень!I223+[1]квітень!I223+[1]травень!I223+[1]червень!I223+[1]липень!I223+[1]серпень!I223+[1]вересень!I223)</f>
        <v>0</v>
      </c>
      <c r="J223" s="82" t="n">
        <f aca="false">K223/D223</f>
        <v>0</v>
      </c>
      <c r="K223" s="83" t="n">
        <f aca="false">L223+M223+E223</f>
        <v>0</v>
      </c>
      <c r="L223" s="83" t="n">
        <f aca="false">F223*1163</f>
        <v>0</v>
      </c>
      <c r="M223" s="83" t="n">
        <f aca="false">G223*9.5</f>
        <v>0</v>
      </c>
      <c r="N223" s="17"/>
      <c r="O223" s="73"/>
    </row>
    <row r="224" customFormat="false" ht="13.8" hidden="false" customHeight="false" outlineLevel="0" collapsed="false">
      <c r="A224" s="44" t="n">
        <v>12</v>
      </c>
      <c r="B224" s="84" t="s">
        <v>199</v>
      </c>
      <c r="C224" s="81" t="n">
        <v>20</v>
      </c>
      <c r="D224" s="81" t="n">
        <v>94.55</v>
      </c>
      <c r="E224" s="47" t="n">
        <f aca="false">SUM([1]лютий!E223+[1]березень!E224+[1]квітень!E224+[1]травень!E224+[1]червень!E224+[1]липень!E224+[1]серпень!E224+[1]вересень!E224)</f>
        <v>83.75</v>
      </c>
      <c r="F224" s="47" t="n">
        <f aca="false">SUM([1]лютий!F223+[1]березень!F224+[1]квітень!F224+[1]травень!F224+[1]червень!F224+[1]липень!F224+[1]серпень!F224+[1]вересень!F224)</f>
        <v>0</v>
      </c>
      <c r="G224" s="47" t="n">
        <f aca="false">SUM([1]лютий!G223+[1]березень!G224+[1]квітень!G224+[1]травень!G224+[1]червень!G224+[1]липень!G224+[1]серпень!G224+[1]вересень!G224)</f>
        <v>0</v>
      </c>
      <c r="H224" s="47" t="n">
        <f aca="false">SUM([1]лютий!H223+[1]березень!H224+[1]квітень!H224+[1]травень!H224+[1]червень!H224+[1]липень!H224+[1]серпень!H224+[1]вересень!H224)</f>
        <v>26</v>
      </c>
      <c r="I224" s="47" t="n">
        <f aca="false">SUM([1]лютий!I223+[1]березень!I224+[1]квітень!I224+[1]травень!I224+[1]червень!I224+[1]липень!I224+[1]серпень!I224+[1]вересень!I224)</f>
        <v>0</v>
      </c>
      <c r="J224" s="82" t="n">
        <f aca="false">K224/D224</f>
        <v>0.885774722369117</v>
      </c>
      <c r="K224" s="83" t="n">
        <f aca="false">L224+M224+E224</f>
        <v>83.75</v>
      </c>
      <c r="L224" s="83" t="n">
        <f aca="false">F224*1163</f>
        <v>0</v>
      </c>
      <c r="M224" s="83" t="n">
        <f aca="false">G224*9.5</f>
        <v>0</v>
      </c>
      <c r="N224" s="17"/>
      <c r="O224" s="73"/>
    </row>
    <row r="225" customFormat="false" ht="13.8" hidden="false" customHeight="false" outlineLevel="0" collapsed="false">
      <c r="A225" s="54"/>
      <c r="B225" s="55" t="s">
        <v>185</v>
      </c>
      <c r="C225" s="56" t="n">
        <f aca="false">SUM(C213:C224)</f>
        <v>1864</v>
      </c>
      <c r="D225" s="56" t="n">
        <f aca="false">SUM(D213:D224)</f>
        <v>7720.19</v>
      </c>
      <c r="E225" s="56" t="n">
        <f aca="false">SUM(E213:E224)</f>
        <v>250043.39</v>
      </c>
      <c r="F225" s="56" t="n">
        <f aca="false">SUM(F213:F224)</f>
        <v>274.37</v>
      </c>
      <c r="G225" s="85" t="n">
        <f aca="false">SUM(G213:G224)</f>
        <v>6300.11</v>
      </c>
      <c r="H225" s="56" t="n">
        <f aca="false">SUM(H213:H224)</f>
        <v>5802.04</v>
      </c>
      <c r="I225" s="56" t="n">
        <f aca="false">SUM(I213:I224)</f>
        <v>90.52</v>
      </c>
      <c r="J225" s="72"/>
      <c r="K225" s="60"/>
      <c r="L225" s="86"/>
      <c r="M225" s="60"/>
      <c r="N225" s="17"/>
      <c r="O225" s="73"/>
    </row>
    <row r="226" customFormat="false" ht="13.8" hidden="false" customHeight="false" outlineLevel="0" collapsed="false">
      <c r="A226" s="54"/>
      <c r="B226" s="55" t="s">
        <v>186</v>
      </c>
      <c r="C226" s="56"/>
      <c r="D226" s="56"/>
      <c r="E226" s="56"/>
      <c r="F226" s="56"/>
      <c r="G226" s="60"/>
      <c r="H226" s="56"/>
      <c r="I226" s="60"/>
      <c r="J226" s="76" t="n">
        <f aca="false">SUM(J213:J224)/12</f>
        <v>43.7635420330015</v>
      </c>
      <c r="K226" s="60"/>
      <c r="L226" s="60"/>
      <c r="M226" s="60"/>
      <c r="N226" s="17"/>
      <c r="O226" s="73"/>
    </row>
    <row r="227" customFormat="false" ht="13.8" hidden="false" customHeight="false" outlineLevel="0" collapsed="false">
      <c r="N227" s="17"/>
      <c r="O227" s="73"/>
    </row>
    <row r="228" customFormat="false" ht="23.85" hidden="false" customHeight="true" outlineLevel="0" collapsed="false">
      <c r="N228" s="17"/>
      <c r="O228" s="73"/>
    </row>
    <row r="229" customFormat="false" ht="26.25" hidden="false" customHeight="true" outlineLevel="0" collapsed="false">
      <c r="A229" s="5" t="s">
        <v>1</v>
      </c>
      <c r="B229" s="6" t="s">
        <v>2</v>
      </c>
      <c r="C229" s="6" t="s">
        <v>3</v>
      </c>
      <c r="D229" s="6" t="s">
        <v>4</v>
      </c>
      <c r="E229" s="6" t="s">
        <v>5</v>
      </c>
      <c r="F229" s="6"/>
      <c r="G229" s="6"/>
      <c r="H229" s="6"/>
      <c r="I229" s="6"/>
      <c r="J229" s="6" t="s">
        <v>6</v>
      </c>
      <c r="K229" s="6" t="s">
        <v>7</v>
      </c>
      <c r="L229" s="6"/>
      <c r="M229" s="6"/>
      <c r="N229" s="17"/>
      <c r="O229" s="73"/>
    </row>
    <row r="230" customFormat="false" ht="35.1" hidden="false" customHeight="false" outlineLevel="0" collapsed="false">
      <c r="A230" s="5"/>
      <c r="B230" s="6"/>
      <c r="C230" s="6"/>
      <c r="D230" s="6"/>
      <c r="E230" s="6" t="s">
        <v>8</v>
      </c>
      <c r="F230" s="6" t="s">
        <v>9</v>
      </c>
      <c r="G230" s="6" t="s">
        <v>10</v>
      </c>
      <c r="H230" s="6" t="s">
        <v>11</v>
      </c>
      <c r="I230" s="6" t="s">
        <v>12</v>
      </c>
      <c r="J230" s="6"/>
      <c r="K230" s="6" t="s">
        <v>13</v>
      </c>
      <c r="L230" s="6" t="s">
        <v>14</v>
      </c>
      <c r="M230" s="6" t="s">
        <v>15</v>
      </c>
      <c r="N230" s="17"/>
      <c r="O230" s="73"/>
    </row>
    <row r="231" customFormat="false" ht="13.8" hidden="false" customHeight="false" outlineLevel="0" collapsed="false">
      <c r="A231" s="43" t="s">
        <v>200</v>
      </c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17"/>
      <c r="O231" s="73"/>
    </row>
    <row r="232" customFormat="false" ht="24.35" hidden="false" customHeight="false" outlineLevel="0" collapsed="false">
      <c r="A232" s="11" t="n">
        <v>1</v>
      </c>
      <c r="B232" s="31" t="s">
        <v>201</v>
      </c>
      <c r="C232" s="45" t="n">
        <v>871</v>
      </c>
      <c r="D232" s="45" t="n">
        <v>9941.8</v>
      </c>
      <c r="E232" s="14" t="n">
        <f aca="false">SUM([1]січень!E229+[1]лютий!E231+[1]березень!E232+[1]квітень!E232+[1]травень!E232+[1]червень!E232+[1]липень!E232+[1]серпень!E232+[1]вересень!E232)</f>
        <v>71353.73</v>
      </c>
      <c r="F232" s="14" t="n">
        <f aca="false">SUM([1]січень!F229+[1]лютий!F231+[1]березень!F232+[1]квітень!F232+[1]травень!F232+[1]червень!F232+[1]липень!F232+[1]серпень!F232+[1]вересень!F232)</f>
        <v>463.79</v>
      </c>
      <c r="G232" s="14" t="n">
        <f aca="false">SUM([1]січень!G229+[1]лютий!G231+[1]березень!G232+[1]квітень!G232+[1]травень!G232+[1]червень!G232+[1]липень!G232+[1]серпень!G232+[1]вересень!G232)</f>
        <v>0</v>
      </c>
      <c r="H232" s="14" t="n">
        <f aca="false">SUM([1]січень!H229+[1]лютий!H231+[1]березень!H232+[1]квітень!H232+[1]травень!H232+[1]червень!H232+[1]липень!H232+[1]серпень!H232+[1]вересень!H232)</f>
        <v>3648.17</v>
      </c>
      <c r="I232" s="14" t="n">
        <f aca="false">SUM([1]січень!I229+[1]лютий!I231+[1]березень!I232+[1]квітень!I232+[1]травень!I232+[1]червень!I232+[1]липень!I232+[1]серпень!I232+[1]вересень!I232)</f>
        <v>0</v>
      </c>
      <c r="J232" s="87" t="n">
        <f aca="false">K232/D232</f>
        <v>61.4316823915186</v>
      </c>
      <c r="K232" s="88" t="n">
        <f aca="false">L232+M232+E232</f>
        <v>610741.5</v>
      </c>
      <c r="L232" s="88" t="n">
        <f aca="false">F232*1163</f>
        <v>539387.77</v>
      </c>
      <c r="M232" s="88" t="n">
        <f aca="false">G232*9.5</f>
        <v>0</v>
      </c>
      <c r="N232" s="17"/>
      <c r="O232" s="73"/>
    </row>
    <row r="233" customFormat="false" ht="35.1" hidden="false" customHeight="false" outlineLevel="0" collapsed="false">
      <c r="A233" s="11" t="n">
        <v>2</v>
      </c>
      <c r="B233" s="31" t="s">
        <v>202</v>
      </c>
      <c r="C233" s="45" t="n">
        <v>875</v>
      </c>
      <c r="D233" s="45" t="n">
        <v>4538.7</v>
      </c>
      <c r="E233" s="14" t="n">
        <f aca="false">SUM([1]січень!E230+[1]лютий!E232+[1]березень!E233+[1]квітень!E233+[1]травень!E233+[1]червень!E233+[1]липень!E233+[1]серпень!E233+[1]вересень!E233)</f>
        <v>76011.81</v>
      </c>
      <c r="F233" s="14" t="n">
        <f aca="false">SUM([1]січень!F230+[1]лютий!F232+[1]березень!F233+[1]квітень!F233+[1]травень!F233+[1]червень!F233+[1]липень!F233+[1]серпень!F233+[1]вересень!F233)</f>
        <v>167.16</v>
      </c>
      <c r="G233" s="14" t="n">
        <f aca="false">SUM([1]січень!G230+[1]лютий!G232+[1]березень!G233+[1]квітень!G233+[1]травень!G233+[1]червень!G233+[1]липень!G233+[1]серпень!G233+[1]вересень!G233)</f>
        <v>0</v>
      </c>
      <c r="H233" s="14" t="n">
        <f aca="false">SUM([1]січень!H230+[1]лютий!H232+[1]березень!H233+[1]квітень!H233+[1]травень!H233+[1]червень!H233+[1]липень!H233+[1]серпень!H233+[1]вересень!H233)</f>
        <v>2002.62</v>
      </c>
      <c r="I233" s="14" t="n">
        <f aca="false">SUM([1]січень!I230+[1]лютий!I232+[1]березень!I233+[1]квітень!I233+[1]травень!I233+[1]червень!I233+[1]липень!I233+[1]серпень!I233+[1]вересень!I233)</f>
        <v>601.15</v>
      </c>
      <c r="J233" s="87" t="n">
        <f aca="false">K233/D233</f>
        <v>59.5806927093661</v>
      </c>
      <c r="K233" s="88" t="n">
        <f aca="false">L233+M233+E233</f>
        <v>270418.89</v>
      </c>
      <c r="L233" s="88" t="n">
        <f aca="false">F233*1163</f>
        <v>194407.08</v>
      </c>
      <c r="M233" s="88" t="n">
        <f aca="false">G233*9.5</f>
        <v>0</v>
      </c>
      <c r="N233" s="17"/>
      <c r="O233" s="73"/>
    </row>
    <row r="234" customFormat="false" ht="24.35" hidden="false" customHeight="false" outlineLevel="0" collapsed="false">
      <c r="A234" s="11" t="n">
        <v>3</v>
      </c>
      <c r="B234" s="31" t="s">
        <v>203</v>
      </c>
      <c r="C234" s="45" t="n">
        <v>2425</v>
      </c>
      <c r="D234" s="45" t="n">
        <v>12788.2</v>
      </c>
      <c r="E234" s="14" t="n">
        <f aca="false">SUM([1]січень!E231+[1]лютий!E233+[1]березень!E234+[1]квітень!E234+[1]травень!E234+[1]червень!E234+[1]липень!E234+[1]серпень!E234+[1]вересень!E234)</f>
        <v>78442.63</v>
      </c>
      <c r="F234" s="14" t="n">
        <f aca="false">SUM([1]січень!F231+[1]лютий!F233+[1]березень!F234+[1]квітень!F234+[1]травень!F234+[1]червень!F234+[1]липень!F234+[1]серпень!F234+[1]вересень!F234)</f>
        <v>483.15</v>
      </c>
      <c r="G234" s="14" t="n">
        <f aca="false">SUM([1]січень!G231+[1]лютий!G233+[1]березень!G234+[1]квітень!G234+[1]травень!G234+[1]червень!G234+[1]липень!G234+[1]серпень!G234+[1]вересень!G234)</f>
        <v>41.65</v>
      </c>
      <c r="H234" s="14" t="n">
        <f aca="false">SUM([1]січень!H231+[1]лютий!H233+[1]березень!H234+[1]квітень!H234+[1]травень!H234+[1]червень!H234+[1]липень!H234+[1]серпень!H234+[1]вересень!H234)</f>
        <v>3495.14</v>
      </c>
      <c r="I234" s="14" t="n">
        <f aca="false">SUM([1]січень!I231+[1]лютий!I233+[1]березень!I234+[1]квітень!I234+[1]травень!I234+[1]червень!I234+[1]липень!I234+[1]серпень!I234+[1]вересень!I234)</f>
        <v>0</v>
      </c>
      <c r="J234" s="87" t="n">
        <f aca="false">K234/D234</f>
        <v>50.1041393628501</v>
      </c>
      <c r="K234" s="88" t="n">
        <f aca="false">L234+M234+E234</f>
        <v>640741.755</v>
      </c>
      <c r="L234" s="88" t="n">
        <f aca="false">F234*1163</f>
        <v>561903.45</v>
      </c>
      <c r="M234" s="88" t="n">
        <f aca="false">G234*9.5</f>
        <v>395.675</v>
      </c>
      <c r="N234" s="17"/>
      <c r="O234" s="73"/>
    </row>
    <row r="235" customFormat="false" ht="13.8" hidden="false" customHeight="false" outlineLevel="0" collapsed="false">
      <c r="A235" s="11" t="n">
        <v>4</v>
      </c>
      <c r="B235" s="31" t="s">
        <v>204</v>
      </c>
      <c r="C235" s="45" t="n">
        <v>2028</v>
      </c>
      <c r="D235" s="45" t="n">
        <v>8780.4</v>
      </c>
      <c r="E235" s="14" t="n">
        <f aca="false">SUM([1]січень!E232+[1]лютий!E234+[1]березень!E235+[1]квітень!E235+[1]травень!E235+[1]червень!E235+[1]липень!E235+[1]серпень!E235+[1]вересень!E235)</f>
        <v>105287.06</v>
      </c>
      <c r="F235" s="14" t="n">
        <f aca="false">SUM([1]січень!F232+[1]лютий!F234+[1]березень!F235+[1]квітень!F235+[1]травень!F235+[1]червень!F235+[1]липень!F235+[1]серпень!F235+[1]вересень!F235)</f>
        <v>75.74</v>
      </c>
      <c r="G235" s="14" t="n">
        <f aca="false">SUM([1]січень!G232+[1]лютий!G234+[1]березень!G235+[1]квітень!G235+[1]травень!G235+[1]червень!G235+[1]липень!G235+[1]серпень!G235+[1]вересень!G235)</f>
        <v>23981.75</v>
      </c>
      <c r="H235" s="14" t="n">
        <f aca="false">SUM([1]січень!H232+[1]лютий!H234+[1]березень!H235+[1]квітень!H235+[1]травень!H235+[1]червень!H235+[1]липень!H235+[1]серпень!H235+[1]вересень!H235)</f>
        <v>3394.31</v>
      </c>
      <c r="I235" s="14" t="n">
        <f aca="false">SUM([1]січень!I232+[1]лютий!I234+[1]березень!I235+[1]квітень!I235+[1]травень!I235+[1]червень!I235+[1]липень!I235+[1]серпень!I235+[1]вересень!I235)</f>
        <v>726.17</v>
      </c>
      <c r="J235" s="87" t="n">
        <f aca="false">K235/D235</f>
        <v>47.9704005512277</v>
      </c>
      <c r="K235" s="88" t="n">
        <f aca="false">L235+M235+E235</f>
        <v>421199.305</v>
      </c>
      <c r="L235" s="88" t="n">
        <f aca="false">F235*1163</f>
        <v>88085.62</v>
      </c>
      <c r="M235" s="88" t="n">
        <f aca="false">G235*9.5</f>
        <v>227826.625</v>
      </c>
      <c r="N235" s="17"/>
      <c r="O235" s="73"/>
    </row>
    <row r="236" customFormat="false" ht="13.8" hidden="false" customHeight="false" outlineLevel="0" collapsed="false">
      <c r="A236" s="11" t="n">
        <v>5</v>
      </c>
      <c r="B236" s="31" t="s">
        <v>205</v>
      </c>
      <c r="C236" s="45" t="n">
        <v>1332</v>
      </c>
      <c r="D236" s="45" t="n">
        <v>11092.1</v>
      </c>
      <c r="E236" s="14" t="n">
        <f aca="false">SUM([1]січень!E233+[1]лютий!E235+[1]березень!E236+[1]квітень!E236+[1]травень!E236+[1]червень!E236+[1]липень!E236+[1]серпень!E236+[1]вересень!E236)</f>
        <v>156453.03</v>
      </c>
      <c r="F236" s="14" t="n">
        <f aca="false">SUM([1]січень!F233+[1]лютий!F235+[1]березень!F236+[1]квітень!F236+[1]травень!F236+[1]червень!F236+[1]липень!F236+[1]серпень!F236+[1]вересень!F236)</f>
        <v>212.59</v>
      </c>
      <c r="G236" s="14" t="n">
        <f aca="false">SUM([1]січень!G233+[1]лютий!G235+[1]березень!G236+[1]квітень!G236+[1]травень!G236+[1]червень!G236+[1]липень!G236+[1]серпень!G236+[1]вересень!G236)</f>
        <v>0</v>
      </c>
      <c r="H236" s="14" t="n">
        <f aca="false">SUM([1]січень!H233+[1]лютий!H235+[1]березень!H236+[1]квітень!H236+[1]травень!H236+[1]червень!H236+[1]липень!H236+[1]серпень!H236+[1]вересень!H236)</f>
        <v>4409.69</v>
      </c>
      <c r="I236" s="14" t="n">
        <f aca="false">SUM([1]січень!I233+[1]лютий!I235+[1]березень!I236+[1]квітень!I236+[1]травень!I236+[1]червень!I236+[1]липень!I236+[1]серпень!I236+[1]вересень!I236)</f>
        <v>930.65</v>
      </c>
      <c r="J236" s="87" t="n">
        <f aca="false">K236/D236</f>
        <v>36.3948395705051</v>
      </c>
      <c r="K236" s="88" t="n">
        <f aca="false">L236+M236+E236</f>
        <v>403695.2</v>
      </c>
      <c r="L236" s="88" t="n">
        <f aca="false">F236*1163</f>
        <v>247242.17</v>
      </c>
      <c r="M236" s="88" t="n">
        <f aca="false">G236*9.5</f>
        <v>0</v>
      </c>
      <c r="N236" s="17"/>
      <c r="O236" s="73"/>
    </row>
    <row r="237" customFormat="false" ht="13.8" hidden="false" customHeight="false" outlineLevel="0" collapsed="false">
      <c r="A237" s="28"/>
      <c r="B237" s="23" t="s">
        <v>185</v>
      </c>
      <c r="C237" s="24" t="n">
        <f aca="false">SUM(C232:C236)</f>
        <v>7531</v>
      </c>
      <c r="D237" s="24" t="n">
        <f aca="false">SUM(D232:D236)</f>
        <v>47141.2</v>
      </c>
      <c r="E237" s="24" t="n">
        <f aca="false">SUM(E232:E236)</f>
        <v>487548.26</v>
      </c>
      <c r="F237" s="24" t="n">
        <f aca="false">SUM(F232:F236)</f>
        <v>1402.43</v>
      </c>
      <c r="G237" s="24" t="n">
        <f aca="false">SUM(G232:G236)</f>
        <v>24023.4</v>
      </c>
      <c r="H237" s="24" t="n">
        <f aca="false">SUM(H232:H236)</f>
        <v>16949.93</v>
      </c>
      <c r="I237" s="24" t="n">
        <f aca="false">SUM(I232:I236)</f>
        <v>2257.97</v>
      </c>
      <c r="J237" s="89"/>
      <c r="K237" s="27"/>
      <c r="L237" s="27"/>
      <c r="M237" s="27"/>
      <c r="N237" s="17"/>
      <c r="O237" s="73"/>
    </row>
    <row r="238" customFormat="false" ht="13.8" hidden="false" customHeight="false" outlineLevel="0" collapsed="false">
      <c r="A238" s="28"/>
      <c r="B238" s="23" t="s">
        <v>186</v>
      </c>
      <c r="C238" s="24"/>
      <c r="D238" s="24"/>
      <c r="E238" s="24"/>
      <c r="F238" s="24"/>
      <c r="G238" s="24"/>
      <c r="H238" s="24"/>
      <c r="I238" s="24"/>
      <c r="J238" s="87" t="n">
        <f aca="false">SUM(J232:J236)/5</f>
        <v>51.0963509170935</v>
      </c>
      <c r="K238" s="27"/>
      <c r="L238" s="27"/>
      <c r="M238" s="27"/>
      <c r="N238" s="17"/>
      <c r="O238" s="73"/>
    </row>
    <row r="240" customFormat="false" ht="13.8" hidden="false" customHeight="false" outlineLevel="0" collapsed="false">
      <c r="B240" s="90"/>
    </row>
    <row r="241" customFormat="false" ht="13.8" hidden="false" customHeight="false" outlineLevel="0" collapsed="false">
      <c r="I241" s="21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9:A230"/>
    <mergeCell ref="B229:B230"/>
    <mergeCell ref="C229:C230"/>
    <mergeCell ref="D229:D230"/>
    <mergeCell ref="E229:I229"/>
    <mergeCell ref="J229:J230"/>
    <mergeCell ref="K229:M229"/>
    <mergeCell ref="A231:M2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39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rowBreaks count="2" manualBreakCount="2">
    <brk id="113" man="true" max="16383" min="0"/>
    <brk id="20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2024-10-16T17:02:29Z</dcterms:created>
  <dc:creator/>
  <dc:description/>
  <dc:language>uk-UA</dc:language>
  <cp:lastModifiedBy/>
  <dcterms:modified xsi:type="dcterms:W3CDTF">2024-10-17T09:50:44Z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