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ля звіту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<sst xmlns="http://schemas.openxmlformats.org/spreadsheetml/2006/main" count="306" uniqueCount="206">
  <si>
    <t xml:space="preserve">Обсяг та структура енергоресурсів, спожитих будівлями за січень-березень 2024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</si>
  <si>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</si>
  <si>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</si>
  <si>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</si>
  <si>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</si>
  <si>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</si>
  <si>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</si>
  <si>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</si>
  <si>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</si>
  <si>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</si>
  <si>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</si>
  <si>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</si>
  <si>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</si>
  <si>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</si>
  <si>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</si>
  <si>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</si>
  <si>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</si>
  <si>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</si>
  <si>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49 (Княгининок)</t>
  </si>
  <si>
    <t xml:space="preserve">ЗДО № 46 (Забороль)</t>
  </si>
  <si>
    <t xml:space="preserve">ЗДО № 36</t>
  </si>
  <si>
    <t xml:space="preserve">ЗДО № 50 (Рокині)</t>
  </si>
  <si>
    <t xml:space="preserve">ЗДО № 44 (В.Омеляник)</t>
  </si>
  <si>
    <t xml:space="preserve">ЗДО № 12</t>
  </si>
  <si>
    <t xml:space="preserve">ЗДО № 21</t>
  </si>
  <si>
    <t xml:space="preserve">ЗДО № 20</t>
  </si>
  <si>
    <t xml:space="preserve">ЗДО № 38</t>
  </si>
  <si>
    <t xml:space="preserve">ЗДО № 18</t>
  </si>
  <si>
    <t xml:space="preserve">ЗДО № 07</t>
  </si>
  <si>
    <t xml:space="preserve">ЗДО № 41</t>
  </si>
  <si>
    <t xml:space="preserve">ЗДО № 08</t>
  </si>
  <si>
    <t xml:space="preserve">ЗДО № 30</t>
  </si>
  <si>
    <t xml:space="preserve">ЗДО № 01</t>
  </si>
  <si>
    <t xml:space="preserve">ЗДО № 34</t>
  </si>
  <si>
    <t xml:space="preserve">ЗДО № 11</t>
  </si>
  <si>
    <t xml:space="preserve">ЗДО № 23</t>
  </si>
  <si>
    <t xml:space="preserve">ЗДО № 04</t>
  </si>
  <si>
    <t xml:space="preserve">ЗДО № 31</t>
  </si>
  <si>
    <t xml:space="preserve">ЗДО № 39</t>
  </si>
  <si>
    <t xml:space="preserve">ЗДО № 47 (Одеради)</t>
  </si>
  <si>
    <t xml:space="preserve">ЗДО № 03</t>
  </si>
  <si>
    <t xml:space="preserve">ЗДО № 37</t>
  </si>
  <si>
    <t xml:space="preserve">ЗДО № 17</t>
  </si>
  <si>
    <t xml:space="preserve">ЗДО № 24</t>
  </si>
  <si>
    <t xml:space="preserve">ЗДО № 35</t>
  </si>
  <si>
    <t xml:space="preserve">ЗДО № 06</t>
  </si>
  <si>
    <t xml:space="preserve">ЗДО № 09</t>
  </si>
  <si>
    <t xml:space="preserve">ЗДО № 28</t>
  </si>
  <si>
    <t xml:space="preserve">ЗДО № 33</t>
  </si>
  <si>
    <t xml:space="preserve">ЗДО № 27</t>
  </si>
  <si>
    <t xml:space="preserve">ЗДО № 42 (Дачне)</t>
  </si>
  <si>
    <t xml:space="preserve">ЗДО № 48 (Тарасове)</t>
  </si>
  <si>
    <t xml:space="preserve">ЗДО № 14</t>
  </si>
  <si>
    <t xml:space="preserve">ЗДО № 10</t>
  </si>
  <si>
    <t xml:space="preserve">ЗДО № 25</t>
  </si>
  <si>
    <t xml:space="preserve">ЗДО № 13</t>
  </si>
  <si>
    <t xml:space="preserve">ЗДО № 29</t>
  </si>
  <si>
    <t xml:space="preserve">ЗДО № 22</t>
  </si>
  <si>
    <t xml:space="preserve">ЗДО № 02</t>
  </si>
  <si>
    <t xml:space="preserve">ЗДО № 26</t>
  </si>
  <si>
    <t xml:space="preserve">ЗДО № 19</t>
  </si>
  <si>
    <t xml:space="preserve">ЗДО № 16</t>
  </si>
  <si>
    <t xml:space="preserve">ЗДО № 40</t>
  </si>
  <si>
    <t xml:space="preserve">ЗДО № 32</t>
  </si>
  <si>
    <t xml:space="preserve">ЗДО № 05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</si>
  <si>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</si>
  <si>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</si>
  <si>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</si>
  <si>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</si>
  <si>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</si>
  <si>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</si>
  <si>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</si>
  <si>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02</t>
  </si>
  <si>
    <t xml:space="preserve">ЗЗСО № 34 (Княгининок)</t>
  </si>
  <si>
    <t xml:space="preserve">Будинок вчителя</t>
  </si>
  <si>
    <t xml:space="preserve">ЗЗСО № 28 </t>
  </si>
  <si>
    <t xml:space="preserve">ЗЗСО № 18</t>
  </si>
  <si>
    <t xml:space="preserve">ЗЗСО № 13</t>
  </si>
  <si>
    <t xml:space="preserve">ЗЗСО № 07</t>
  </si>
  <si>
    <t xml:space="preserve">ЗЗСО № 38 (Рокині)</t>
  </si>
  <si>
    <t xml:space="preserve">ЗЗСО № 05</t>
  </si>
  <si>
    <t xml:space="preserve">ЗЗСО № 14</t>
  </si>
  <si>
    <t xml:space="preserve">ЗЗСО № 39 (Шепель)</t>
  </si>
  <si>
    <t xml:space="preserve">ЗЗСО № 30 (Боголюби)</t>
  </si>
  <si>
    <t xml:space="preserve">ЗЗСО № 32 (Забороль)</t>
  </si>
  <si>
    <t xml:space="preserve">ЗЗСО № 19</t>
  </si>
  <si>
    <t xml:space="preserve">ДЮСШ № 2 </t>
  </si>
  <si>
    <t xml:space="preserve">ЗЗСО № 03</t>
  </si>
  <si>
    <t xml:space="preserve">ПУМ</t>
  </si>
  <si>
    <t xml:space="preserve">ЗЗСО № 31 (Жидичин)</t>
  </si>
  <si>
    <t xml:space="preserve">ЗЗСО № 08</t>
  </si>
  <si>
    <t xml:space="preserve">ЗЗСО № 15</t>
  </si>
  <si>
    <t xml:space="preserve">ЗЗСО № 21</t>
  </si>
  <si>
    <t xml:space="preserve">ЗЗСО № 16</t>
  </si>
  <si>
    <t xml:space="preserve">ЗЗСО № 10</t>
  </si>
  <si>
    <t xml:space="preserve">ЗЗСО № 20</t>
  </si>
  <si>
    <t xml:space="preserve">ЗЗСО № 17</t>
  </si>
  <si>
    <t xml:space="preserve">ЗЗСО № 01</t>
  </si>
  <si>
    <t xml:space="preserve">ЗЗСО № 04</t>
  </si>
  <si>
    <t xml:space="preserve">ЗЗСО № 23</t>
  </si>
  <si>
    <t xml:space="preserve">ЗЗСО № 09</t>
  </si>
  <si>
    <t xml:space="preserve">ЗЗСО № 22</t>
  </si>
  <si>
    <t xml:space="preserve">НРЦ</t>
  </si>
  <si>
    <t xml:space="preserve">ЗЗСО № 11</t>
  </si>
  <si>
    <t xml:space="preserve">ЗЗСО № 27</t>
  </si>
  <si>
    <t xml:space="preserve">ЗЗСО № 12</t>
  </si>
  <si>
    <t xml:space="preserve">ЗЗСО № 25</t>
  </si>
  <si>
    <t xml:space="preserve">ЗЗСО № 24</t>
  </si>
  <si>
    <t xml:space="preserve">ЗЗСО № 26</t>
  </si>
  <si>
    <t xml:space="preserve">ЗЗСО № 35 (Клепачів)</t>
  </si>
  <si>
    <t xml:space="preserve">Адмінприміщення ДО</t>
  </si>
  <si>
    <t xml:space="preserve">ЗЗСО № 37 (Одеради)</t>
  </si>
  <si>
    <t xml:space="preserve">ЗЗСО № 29 (Прилуцьке)</t>
  </si>
  <si>
    <t xml:space="preserve">ЗЗСО № 36 (Кульчин)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</si>
  <si>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</si>
  <si>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</si>
  <si>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</si>
  <si>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</si>
  <si>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УТЗ ЛМР,                          Б. Хмельницького, 21</t>
  </si>
  <si>
    <t xml:space="preserve">Княгининівська сільська рада</t>
  </si>
  <si>
    <t xml:space="preserve">ЛМР,                          Б. Хмельницького, 19</t>
  </si>
  <si>
    <t xml:space="preserve">Жидичинська сільська рада</t>
  </si>
  <si>
    <t xml:space="preserve">МВ ЛМР,                          Б. Хмельницького, 17</t>
  </si>
  <si>
    <t xml:space="preserve">Терцентр соціального обслуговування</t>
  </si>
  <si>
    <t xml:space="preserve">Департамент ЖКГ</t>
  </si>
  <si>
    <t xml:space="preserve">Заборольська сільська рада</t>
  </si>
  <si>
    <t xml:space="preserve">Департамент соціальної політики ЛМР</t>
  </si>
  <si>
    <t xml:space="preserve">ЦНАП</t>
  </si>
  <si>
    <t xml:space="preserve">Департамент державної реєстрації</t>
  </si>
  <si>
    <t xml:space="preserve">УСС СДМ (РАГС)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</si>
  <si>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</si>
  <si>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</si>
  <si>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</si>
  <si>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УСС ДМ (Кравчука, 19-г)</t>
  </si>
  <si>
    <t xml:space="preserve">ЗАКЛАДИ УПРАВЛІННЯ ОХОРОНИ ЗДОРОВ'Я</t>
  </si>
  <si>
    <t xml:space="preserve">МО ЛМТГ  (ЛЦПМСД)    (пр-т. Волі 66а,        вул. Привокзальна 13)</t>
  </si>
  <si>
    <t xml:space="preserve">ЛКПБ             (пологовий будинок)</t>
  </si>
  <si>
    <t xml:space="preserve">МО ЛМТГ (амб №20)         (с. Забороль)</t>
  </si>
  <si>
    <t xml:space="preserve">МО ЛМТГ (амб №19)     (вул. Стрілецька 37)</t>
  </si>
  <si>
    <t xml:space="preserve">МО ЛМТГ (ЛЦПМСД №1)  (вул. Бенделіані 7)</t>
  </si>
  <si>
    <t xml:space="preserve">МО ЛМТГ (ЛЦПМСД №3)  (вул. Стефаника 3а)</t>
  </si>
  <si>
    <t xml:space="preserve">МО ЛМТГ               (вул. Корольова 3)</t>
  </si>
  <si>
    <t xml:space="preserve">МО ЛМТГ (лікарня, основний корпус,       пр-т. Відродження 13)</t>
  </si>
  <si>
    <t xml:space="preserve">МО ЛМТГ (ЛЦПМСД №2)  (пр-т. Відродження 13, с. Прилуцьке)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</si>
  <si>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</si>
  <si>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</si>
  <si>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</si>
  <si>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</si>
  <si>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ЗАКЛАДИ ДЕПАРТАМЕНТУ КУЛЬТУРИ</t>
  </si>
  <si>
    <t xml:space="preserve">БК с. Жидичин</t>
  </si>
  <si>
    <t xml:space="preserve">Культурно-мистец центр "Красне"</t>
  </si>
  <si>
    <t xml:space="preserve">Бібліотека № 10</t>
  </si>
  <si>
    <t xml:space="preserve">БК с. Рокині</t>
  </si>
  <si>
    <t xml:space="preserve">Прилуцький будинок культури</t>
  </si>
  <si>
    <t xml:space="preserve">Клуб с. Милуші</t>
  </si>
  <si>
    <t xml:space="preserve">БК с. Боголюби</t>
  </si>
  <si>
    <t xml:space="preserve">БК "Вересневе"</t>
  </si>
  <si>
    <t xml:space="preserve">Клуб с. Брище</t>
  </si>
  <si>
    <t xml:space="preserve">Музична школа № 2</t>
  </si>
  <si>
    <t xml:space="preserve">БК "Теремно"</t>
  </si>
  <si>
    <t xml:space="preserve">Художня школа</t>
  </si>
  <si>
    <t xml:space="preserve">Музична школа № 1</t>
  </si>
  <si>
    <t xml:space="preserve">КЗ "Палац культури міста Луцька"</t>
  </si>
  <si>
    <t xml:space="preserve">Музична школа № 3</t>
  </si>
  <si>
    <t xml:space="preserve">БК с. Шепель</t>
  </si>
  <si>
    <t xml:space="preserve">Бібліотека с. Липляни</t>
  </si>
  <si>
    <t xml:space="preserve">Бібліотека № 7</t>
  </si>
  <si>
    <t xml:space="preserve">Бібліотека № 5</t>
  </si>
  <si>
    <t xml:space="preserve">Бібліотека № 2 для дітей</t>
  </si>
  <si>
    <t xml:space="preserve">Музей-скансен         смт. Рокині</t>
  </si>
  <si>
    <t xml:space="preserve">Бібліотека Озерце</t>
  </si>
  <si>
    <t xml:space="preserve">Бібліотека № 4</t>
  </si>
  <si>
    <t xml:space="preserve">Бібліотека № 6</t>
  </si>
  <si>
    <t xml:space="preserve">Клуб с. Озерце</t>
  </si>
  <si>
    <t xml:space="preserve">Центральна бібліотека для дорослих</t>
  </si>
  <si>
    <t xml:space="preserve">БК с. Княгининок</t>
  </si>
  <si>
    <t xml:space="preserve">Центральна дитяча бібліотека</t>
  </si>
  <si>
    <t xml:space="preserve">Бібліотека № 11</t>
  </si>
  <si>
    <t xml:space="preserve">Бібліотека № 9</t>
  </si>
  <si>
    <t xml:space="preserve">Клуб с. Іванчиці</t>
  </si>
  <si>
    <t xml:space="preserve">Бібліотека Кульчин</t>
  </si>
  <si>
    <t xml:space="preserve">Клуб-філіал “Сучасник”</t>
  </si>
  <si>
    <t xml:space="preserve">Клуб с. Сирники</t>
  </si>
  <si>
    <t xml:space="preserve">БК с. Сьомаки</t>
  </si>
  <si>
    <t xml:space="preserve">Бібліотека Дачне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</si>
  <si>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</si>
  <si>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</si>
  <si>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</si>
  <si>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КП “Стадіон Авангард”</t>
  </si>
  <si>
    <t xml:space="preserve">Білий м'яч</t>
  </si>
  <si>
    <t xml:space="preserve">ДЮСШ № 4</t>
  </si>
  <si>
    <t xml:space="preserve">СДЮШОР (плавання)</t>
  </si>
  <si>
    <t xml:space="preserve">Біла Тура</t>
  </si>
  <si>
    <t xml:space="preserve">ДЮСШ № 3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</si>
  <si>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</si>
  <si>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</si>
  <si>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</si>
  <si>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</si>
  <si>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</si>
  <si>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Лучеськ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</si>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</sst>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#,##0.00"/>
    <numFmt numFmtId="167" formatCode="0.00"/>
    <numFmt numFmtId="168" formatCode="0"/>
  </numFmts>
  <fonts count="2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color rgb="FF000000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sz val="11"/>
      <color rgb="FF000000"/>
      <name val="Calibri"/>
      <family val="2"/>
      <charset val="1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2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4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3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3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3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9" fillId="4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4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3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9" fillId="4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20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9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2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0" fillId="3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2" xfId="20"/>
    <cellStyle name="Звичайний 3" xfId="21"/>
    <cellStyle name="Звичайний 4" xfId="22"/>
    <cellStyle name="Звичайний 7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Public19/Ekonomika/3_&#1042;&#1110;&#1076;&#1076;&#1110;&#1083;%20&#1040;&#1053;&#1040;&#1051;&#1030;&#1058;&#1048;&#1050;&#1048;_&#1052;&#1054;&#1053;&#1030;&#1058;&#1054;&#1056;&#1048;&#1053;&#1043;&#1059;/3_&#1045;&#1053;&#1045;&#1056;&#1043;&#1054;&#1047;&#1041;&#1045;&#1056;&#1045;&#1046;&#1045;&#1053;&#1053;&#1071;/1_&#1052;&#1054;&#1053;&#1030;&#1058;&#1054;&#1056;&#1048;&#1053;&#1043;_&#1077;&#1085;&#1077;&#1088;&#1075;&#1086;&#1088;&#1077;&#1089;&#1091;&#1088;&#1089;&#1110;&#1074;/&#1040;&#1085;&#1072;&#1083;&#1110;&#1079;&#1080;%20&#1087;&#1080;&#1090;&#1086;&#1084;&#1086;&#1075;&#1086;%20&#1077;&#1085;&#1077;&#1088;&#1075;&#1086;&#1089;&#1087;&#1086;&#1078;&#1080;&#1074;&#1072;&#1085;&#1085;&#1103;%20&#1073;&#1102;&#1076;&#1078;.%20&#1091;&#1089;&#1090;&#1072;&#1085;&#1086;&#1074;%20(&#1110;&#1079;%20&#1045;&#1085;&#1077;&#1088;&#1075;&#1086;&#1055;&#1083;&#1072;&#1085;&#1091;)/2024/&#1047;&#1074;&#1110;&#1090;_&#1089;&#1110;&#1095;&#1077;&#1085;&#1100;-&#1073;&#1077;&#1088;&#1077;&#1079;&#1077;&#1085;&#1100;%20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0" topLeftCell="C1" activePane="topRight" state="frozen"/>
      <selection pane="topLeft" activeCell="A1" activeCellId="0" sqref="A1"/>
      <selection pane="topRight" activeCell="M249" activeCellId="0" sqref="M24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31"/>
    <col collapsed="false" customWidth="true" hidden="false" outlineLevel="0" max="2" min="2" style="1" width="20.58"/>
    <col collapsed="false" customWidth="true" hidden="false" outlineLevel="0" max="10" min="10" style="1" width="12.23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1"/>
    </row>
    <row r="2" customFormat="false" ht="12.8" hidden="false" customHeight="false" outlineLevel="0" collapsed="false">
      <c r="C2" s="1"/>
      <c r="D2" s="1"/>
      <c r="E2" s="1"/>
      <c r="F2" s="1"/>
      <c r="G2" s="1"/>
      <c r="H2" s="1"/>
      <c r="I2" s="1"/>
      <c r="J2" s="4"/>
      <c r="K2" s="1"/>
      <c r="L2" s="1"/>
      <c r="M2" s="1"/>
    </row>
    <row r="3" customFormat="false" ht="12.8" hidden="false" customHeight="false" outlineLevel="0" collapsed="false">
      <c r="C3" s="1"/>
      <c r="D3" s="1"/>
      <c r="E3" s="1"/>
      <c r="F3" s="1"/>
      <c r="G3" s="1"/>
      <c r="H3" s="1"/>
      <c r="I3" s="1"/>
      <c r="J3" s="4"/>
      <c r="K3" s="1"/>
      <c r="L3" s="1"/>
      <c r="M3" s="1"/>
    </row>
    <row r="4" customFormat="false" ht="23.85" hidden="false" customHeight="true" outlineLevel="0" collapsed="false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/>
      <c r="G4" s="6"/>
      <c r="H4" s="6"/>
      <c r="I4" s="6"/>
      <c r="J4" s="7" t="s">
        <v>6</v>
      </c>
      <c r="K4" s="6" t="s">
        <v>7</v>
      </c>
      <c r="L4" s="6"/>
      <c r="M4" s="6"/>
    </row>
    <row r="5" customFormat="false" ht="46.25" hidden="false" customHeight="false" outlineLevel="0" collapsed="false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/>
      <c r="K5" s="6" t="s">
        <v>13</v>
      </c>
      <c r="L5" s="6" t="s">
        <v>14</v>
      </c>
      <c r="M5" s="6" t="s">
        <v>15</v>
      </c>
    </row>
    <row r="6" customFormat="false" ht="13.8" hidden="false" customHeight="true" outlineLevel="0" collapsed="false">
      <c r="A6" s="8" t="s">
        <v>16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customFormat="false" ht="12.8" hidden="false" customHeight="false" outlineLevel="0" collapsed="false">
      <c r="A7" s="9" t="n">
        <v>1</v>
      </c>
      <c r="B7" s="10" t="s">
        <v>17</v>
      </c>
      <c r="C7" s="11" t="n">
        <v>119</v>
      </c>
      <c r="D7" s="11" t="n">
        <v>310.7</v>
      </c>
      <c r="E7" s="12" t="n">
        <f aca="false">SUM([1]січень!E7+[1]лютий!E7+[1]березень!E7)</f>
        <v>3037.16</v>
      </c>
      <c r="F7" s="12" t="n">
        <f aca="false">SUM([1]січень!F7+[1]лютий!F7+[1]березень!F7)</f>
        <v>27.12</v>
      </c>
      <c r="G7" s="12" t="n">
        <f aca="false">SUM([1]січень!G7+[1]лютий!G7+[1]березень!G7)</f>
        <v>63</v>
      </c>
      <c r="H7" s="12" t="n">
        <f aca="false">SUM([1]січень!H7+[1]лютий!H7+[1]березень!H7)</f>
        <v>94.01</v>
      </c>
      <c r="I7" s="12" t="n">
        <f aca="false">SUM([1]січень!I7+[1]лютий!I7+[1]березень!I7)</f>
        <v>0</v>
      </c>
      <c r="J7" s="13" t="n">
        <f aca="false">K7/D7</f>
        <v>113.216028323141</v>
      </c>
      <c r="K7" s="14" t="n">
        <f aca="false">L7+M7+E7</f>
        <v>35176.22</v>
      </c>
      <c r="L7" s="14" t="n">
        <f aca="false">F7*1163</f>
        <v>31540.56</v>
      </c>
      <c r="M7" s="14" t="n">
        <f aca="false">G7*9.5</f>
        <v>598.5</v>
      </c>
    </row>
    <row r="8" customFormat="false" ht="12.8" hidden="false" customHeight="false" outlineLevel="0" collapsed="false">
      <c r="A8" s="9" t="n">
        <v>2</v>
      </c>
      <c r="B8" s="10" t="s">
        <v>18</v>
      </c>
      <c r="C8" s="15" t="n">
        <v>124</v>
      </c>
      <c r="D8" s="11" t="n">
        <v>627.8</v>
      </c>
      <c r="E8" s="12" t="n">
        <f aca="false">SUM([1]січень!E8+[1]лютий!E8+[1]березень!E8)</f>
        <v>8613.19</v>
      </c>
      <c r="F8" s="12" t="n">
        <f aca="false">SUM([1]січень!F8+[1]лютий!F8+[1]березень!F8)</f>
        <v>51.51</v>
      </c>
      <c r="G8" s="12" t="n">
        <f aca="false">SUM([1]січень!G8+[1]лютий!G8+[1]березень!G8)</f>
        <v>0</v>
      </c>
      <c r="H8" s="12" t="n">
        <f aca="false">SUM([1]січень!H8+[1]лютий!H8+[1]березень!H8)</f>
        <v>150.07</v>
      </c>
      <c r="I8" s="12" t="n">
        <f aca="false">SUM([1]січень!I8+[1]лютий!I8+[1]березень!I8)</f>
        <v>0</v>
      </c>
      <c r="J8" s="13" t="n">
        <f aca="false">K8/D8</f>
        <v>109.141956036954</v>
      </c>
      <c r="K8" s="14" t="n">
        <f aca="false">L8+M8+E8</f>
        <v>68519.32</v>
      </c>
      <c r="L8" s="14" t="n">
        <f aca="false">F8*1163</f>
        <v>59906.13</v>
      </c>
      <c r="M8" s="14" t="n">
        <f aca="false">G8*9.5</f>
        <v>0</v>
      </c>
    </row>
    <row r="9" customFormat="false" ht="12.8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2" t="n">
        <f aca="false">SUM([1]січень!E9+[1]лютий!E9+[1]березень!E9)</f>
        <v>5286.07</v>
      </c>
      <c r="F9" s="12" t="n">
        <f aca="false">SUM([1]січень!F9+[1]лютий!F9+[1]березень!F9)</f>
        <v>0</v>
      </c>
      <c r="G9" s="12" t="n">
        <f aca="false">SUM([1]січень!G9+[1]лютий!G9+[1]березень!G9)</f>
        <v>5280.75</v>
      </c>
      <c r="H9" s="12" t="n">
        <f aca="false">SUM([1]січень!H9+[1]лютий!H9+[1]березень!H9)</f>
        <v>71.05</v>
      </c>
      <c r="I9" s="12" t="n">
        <f aca="false">SUM([1]січень!I9+[1]лютий!I9+[1]березень!I9)</f>
        <v>0</v>
      </c>
      <c r="J9" s="13" t="n">
        <f aca="false">K9/D9</f>
        <v>104.82645557656</v>
      </c>
      <c r="K9" s="14" t="n">
        <f aca="false">L9+M9+E9</f>
        <v>55453.195</v>
      </c>
      <c r="L9" s="14" t="n">
        <f aca="false">F9*1163</f>
        <v>0</v>
      </c>
      <c r="M9" s="14" t="n">
        <f aca="false">G9*9.5</f>
        <v>50167.125</v>
      </c>
    </row>
    <row r="10" customFormat="false" ht="12.8" hidden="false" customHeight="false" outlineLevel="0" collapsed="false">
      <c r="A10" s="9" t="n">
        <v>4</v>
      </c>
      <c r="B10" s="10" t="s">
        <v>20</v>
      </c>
      <c r="C10" s="15" t="n">
        <v>219</v>
      </c>
      <c r="D10" s="11" t="n">
        <v>2020.8</v>
      </c>
      <c r="E10" s="12" t="n">
        <f aca="false">SUM([1]січень!E10+[1]лютий!E10+[1]березень!E10)</f>
        <v>10369.1</v>
      </c>
      <c r="F10" s="12" t="n">
        <f aca="false">SUM([1]січень!F10+[1]лютий!F10+[1]березень!F10)</f>
        <v>141.05</v>
      </c>
      <c r="G10" s="12" t="n">
        <f aca="false">SUM([1]січень!G10+[1]лютий!G10+[1]березень!G10)</f>
        <v>0</v>
      </c>
      <c r="H10" s="12" t="n">
        <f aca="false">SUM([1]січень!H10+[1]лютий!H10+[1]березень!H10)</f>
        <v>492.75</v>
      </c>
      <c r="I10" s="12" t="n">
        <f aca="false">SUM([1]січень!I10+[1]лютий!I10+[1]березень!I10)</f>
        <v>0</v>
      </c>
      <c r="J10" s="13" t="n">
        <f aca="false">K10/D10</f>
        <v>86.3075267220903</v>
      </c>
      <c r="K10" s="14" t="n">
        <f aca="false">L10+M10+E10</f>
        <v>174410.25</v>
      </c>
      <c r="L10" s="14" t="n">
        <f aca="false">F10*1163</f>
        <v>164041.15</v>
      </c>
      <c r="M10" s="14" t="n">
        <f aca="false">G10*9.5</f>
        <v>0</v>
      </c>
    </row>
    <row r="11" customFormat="false" ht="12.8" hidden="false" customHeight="false" outlineLevel="0" collapsed="false">
      <c r="A11" s="9" t="n">
        <v>5</v>
      </c>
      <c r="B11" s="10" t="s">
        <v>21</v>
      </c>
      <c r="C11" s="11" t="n">
        <v>115</v>
      </c>
      <c r="D11" s="11" t="n">
        <v>1993.12</v>
      </c>
      <c r="E11" s="12" t="n">
        <f aca="false">SUM([1]січень!E11+[1]лютий!E11+[1]березень!E11)</f>
        <v>16029.85</v>
      </c>
      <c r="F11" s="12" t="n">
        <f aca="false">SUM([1]січень!F11+[1]лютий!F11+[1]березень!F11)</f>
        <v>149.17</v>
      </c>
      <c r="G11" s="12" t="n">
        <f aca="false">SUM([1]січень!G11+[1]лютий!G11+[1]березень!G11)</f>
        <v>0</v>
      </c>
      <c r="H11" s="12" t="n">
        <f aca="false">SUM([1]січень!H11+[1]лютий!H11+[1]березень!H11)</f>
        <v>227.73</v>
      </c>
      <c r="I11" s="12" t="n">
        <f aca="false">SUM([1]січень!I11+[1]лютий!I11+[1]березень!I11)</f>
        <v>0</v>
      </c>
      <c r="J11" s="13" t="n">
        <f aca="false">K11/D11</f>
        <v>95.0843702336036</v>
      </c>
      <c r="K11" s="14" t="n">
        <f aca="false">L11+M11+E11</f>
        <v>189514.56</v>
      </c>
      <c r="L11" s="14" t="n">
        <f aca="false">F11*1163</f>
        <v>173484.71</v>
      </c>
      <c r="M11" s="14" t="n">
        <f aca="false">G11*9.5</f>
        <v>0</v>
      </c>
    </row>
    <row r="12" customFormat="false" ht="23.85" hidden="false" customHeight="fals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f aca="false">SUM([1]січень!E12+[1]лютий!E12+[1]березень!E12)</f>
        <v>4657.97</v>
      </c>
      <c r="F12" s="12" t="n">
        <f aca="false">SUM([1]січень!F12+[1]лютий!F12+[1]березень!F12)</f>
        <v>64.89</v>
      </c>
      <c r="G12" s="12" t="n">
        <f aca="false">SUM([1]січень!G12+[1]лютий!G12+[1]березень!G12)</f>
        <v>0</v>
      </c>
      <c r="H12" s="12" t="n">
        <f aca="false">SUM([1]січень!H12+[1]лютий!H12+[1]березень!H12)</f>
        <v>117.86</v>
      </c>
      <c r="I12" s="12" t="n">
        <f aca="false">SUM([1]січень!I12+[1]лютий!I12+[1]березень!I12)</f>
        <v>109.23</v>
      </c>
      <c r="J12" s="13" t="n">
        <f aca="false">K12/D12</f>
        <v>92.3099539170507</v>
      </c>
      <c r="K12" s="14" t="n">
        <f aca="false">L12+M12+E12</f>
        <v>80125.04</v>
      </c>
      <c r="L12" s="14" t="n">
        <f aca="false">F12*1163</f>
        <v>75467.07</v>
      </c>
      <c r="M12" s="14" t="n">
        <f aca="false">G12*9.5</f>
        <v>0</v>
      </c>
    </row>
    <row r="13" customFormat="false" ht="12.8" hidden="false" customHeight="false" outlineLevel="0" collapsed="false">
      <c r="A13" s="9" t="n">
        <v>7</v>
      </c>
      <c r="B13" s="10" t="s">
        <v>23</v>
      </c>
      <c r="C13" s="11" t="n">
        <v>156</v>
      </c>
      <c r="D13" s="11" t="n">
        <v>570</v>
      </c>
      <c r="E13" s="12" t="n">
        <f aca="false">SUM([1]січень!E13+[1]лютий!E13+[1]березень!E13)</f>
        <v>6927.57</v>
      </c>
      <c r="F13" s="12" t="n">
        <f aca="false">SUM([1]січень!F13+[1]лютий!F13+[1]березень!F13)</f>
        <v>0</v>
      </c>
      <c r="G13" s="12" t="n">
        <f aca="false">SUM([1]січень!G13+[1]лютий!G13+[1]березень!G13)</f>
        <v>4642.55</v>
      </c>
      <c r="H13" s="12" t="n">
        <f aca="false">SUM([1]січень!H13+[1]лютий!H13+[1]березень!H13)</f>
        <v>125.71</v>
      </c>
      <c r="I13" s="12" t="n">
        <f aca="false">SUM([1]січень!I13+[1]лютий!I13+[1]березень!I13)</f>
        <v>0</v>
      </c>
      <c r="J13" s="13" t="n">
        <f aca="false">K13/D13</f>
        <v>89.5294649122807</v>
      </c>
      <c r="K13" s="14" t="n">
        <f aca="false">L13+M13+E13</f>
        <v>51031.795</v>
      </c>
      <c r="L13" s="14" t="n">
        <f aca="false">F13*1163</f>
        <v>0</v>
      </c>
      <c r="M13" s="14" t="n">
        <f aca="false">G13*9.5</f>
        <v>44104.225</v>
      </c>
    </row>
    <row r="14" customFormat="false" ht="12.8" hidden="false" customHeight="false" outlineLevel="0" collapsed="false">
      <c r="A14" s="9" t="n">
        <v>8</v>
      </c>
      <c r="B14" s="10" t="s">
        <v>24</v>
      </c>
      <c r="C14" s="11" t="n">
        <v>322</v>
      </c>
      <c r="D14" s="11" t="n">
        <v>1735</v>
      </c>
      <c r="E14" s="12" t="n">
        <f aca="false">SUM([1]січень!E14+[1]лютий!E14+[1]березень!E14)</f>
        <v>11806.5</v>
      </c>
      <c r="F14" s="12" t="n">
        <f aca="false">SUM([1]січень!F14+[1]лютий!F14+[1]березень!F14)</f>
        <v>109.78</v>
      </c>
      <c r="G14" s="12" t="n">
        <f aca="false">SUM([1]січень!G14+[1]лютий!G14+[1]березень!G14)</f>
        <v>0</v>
      </c>
      <c r="H14" s="12" t="n">
        <f aca="false">SUM([1]січень!H14+[1]лютий!H14+[1]березень!H14)</f>
        <v>491.85</v>
      </c>
      <c r="I14" s="12" t="n">
        <f aca="false">SUM([1]січень!I14+[1]лютий!I14+[1]березень!I14)</f>
        <v>152.9</v>
      </c>
      <c r="J14" s="13" t="n">
        <f aca="false">K14/D14</f>
        <v>80.3922997118156</v>
      </c>
      <c r="K14" s="14" t="n">
        <f aca="false">L14+M14+E14</f>
        <v>139480.64</v>
      </c>
      <c r="L14" s="14" t="n">
        <f aca="false">F14*1163</f>
        <v>127674.14</v>
      </c>
      <c r="M14" s="14" t="n">
        <f aca="false">G14*9.5</f>
        <v>0</v>
      </c>
    </row>
    <row r="15" customFormat="false" ht="12.8" hidden="false" customHeight="false" outlineLevel="0" collapsed="false">
      <c r="A15" s="9" t="n">
        <v>9</v>
      </c>
      <c r="B15" s="10" t="s">
        <v>25</v>
      </c>
      <c r="C15" s="11" t="n">
        <v>360</v>
      </c>
      <c r="D15" s="11" t="n">
        <v>2128.9</v>
      </c>
      <c r="E15" s="12" t="n">
        <f aca="false">SUM([1]січень!E15+[1]лютий!E15+[1]березень!E15)</f>
        <v>12977.66</v>
      </c>
      <c r="F15" s="12" t="n">
        <f aca="false">SUM([1]січень!F15+[1]лютий!F15+[1]березень!F15)</f>
        <v>116.75</v>
      </c>
      <c r="G15" s="12" t="n">
        <f aca="false">SUM([1]січень!G15+[1]лютий!G15+[1]березень!G15)</f>
        <v>0</v>
      </c>
      <c r="H15" s="12" t="n">
        <f aca="false">SUM([1]січень!H15+[1]лютий!H15+[1]березень!H15)</f>
        <v>241.9</v>
      </c>
      <c r="I15" s="12" t="n">
        <f aca="false">SUM([1]січень!I15+[1]лютий!I15+[1]березень!I15)</f>
        <v>137.68</v>
      </c>
      <c r="J15" s="13" t="n">
        <f aca="false">K15/D15</f>
        <v>69.875480294988</v>
      </c>
      <c r="K15" s="14" t="n">
        <f aca="false">L15+M15+E15</f>
        <v>148757.91</v>
      </c>
      <c r="L15" s="14" t="n">
        <f aca="false">F15*1163</f>
        <v>135780.25</v>
      </c>
      <c r="M15" s="14" t="n">
        <f aca="false">G15*9.5</f>
        <v>0</v>
      </c>
    </row>
    <row r="16" customFormat="false" ht="12.8" hidden="false" customHeight="false" outlineLevel="0" collapsed="false">
      <c r="A16" s="9" t="n">
        <v>10</v>
      </c>
      <c r="B16" s="10" t="s">
        <v>26</v>
      </c>
      <c r="C16" s="11" t="n">
        <v>321</v>
      </c>
      <c r="D16" s="11" t="n">
        <v>1945.9</v>
      </c>
      <c r="E16" s="12" t="n">
        <f aca="false">SUM([1]січень!E16+[1]лютий!E16+[1]березень!E16)</f>
        <v>7914.38</v>
      </c>
      <c r="F16" s="12" t="n">
        <f aca="false">SUM([1]січень!F16+[1]лютий!F16+[1]березень!F16)</f>
        <v>112.71</v>
      </c>
      <c r="G16" s="12" t="n">
        <f aca="false">SUM([1]січень!G16+[1]лютий!G16+[1]березень!G16)</f>
        <v>0</v>
      </c>
      <c r="H16" s="12" t="n">
        <f aca="false">SUM([1]січень!H16+[1]лютий!H16+[1]березень!H16)</f>
        <v>359.41</v>
      </c>
      <c r="I16" s="12" t="n">
        <f aca="false">SUM([1]січень!I16+[1]лютий!I16+[1]березень!I16)</f>
        <v>138.99</v>
      </c>
      <c r="J16" s="13" t="n">
        <f aca="false">K16/D16</f>
        <v>71.4302430751837</v>
      </c>
      <c r="K16" s="14" t="n">
        <f aca="false">L16+M16+E16</f>
        <v>138996.11</v>
      </c>
      <c r="L16" s="14" t="n">
        <f aca="false">F16*1163</f>
        <v>131081.73</v>
      </c>
      <c r="M16" s="14" t="n">
        <f aca="false">G16*9.5</f>
        <v>0</v>
      </c>
    </row>
    <row r="17" customFormat="false" ht="12.8" hidden="false" customHeight="false" outlineLevel="0" collapsed="false">
      <c r="A17" s="9" t="n">
        <v>11</v>
      </c>
      <c r="B17" s="10" t="s">
        <v>27</v>
      </c>
      <c r="C17" s="11" t="n">
        <v>212</v>
      </c>
      <c r="D17" s="11" t="n">
        <v>1060.7</v>
      </c>
      <c r="E17" s="12" t="n">
        <f aca="false">SUM([1]січень!E17+[1]лютий!E17+[1]березень!E17)</f>
        <v>8173.89</v>
      </c>
      <c r="F17" s="12" t="n">
        <f aca="false">SUM([1]січень!F17+[1]лютий!F17+[1]березень!F17)</f>
        <v>0</v>
      </c>
      <c r="G17" s="12" t="n">
        <f aca="false">SUM([1]січень!G17+[1]лютий!G17+[1]березень!G17)</f>
        <v>7633.59</v>
      </c>
      <c r="H17" s="12" t="n">
        <f aca="false">SUM([1]січень!H17+[1]лютий!H17+[1]березень!H17)</f>
        <v>156.83</v>
      </c>
      <c r="I17" s="12" t="n">
        <f aca="false">SUM([1]січень!I17+[1]лютий!I17+[1]березень!I17)</f>
        <v>0</v>
      </c>
      <c r="J17" s="13" t="n">
        <f aca="false">K17/D17</f>
        <v>76.0752286226077</v>
      </c>
      <c r="K17" s="14" t="n">
        <f aca="false">L17+M17+E17</f>
        <v>80692.995</v>
      </c>
      <c r="L17" s="14" t="n">
        <f aca="false">F17*1163</f>
        <v>0</v>
      </c>
      <c r="M17" s="14" t="n">
        <f aca="false">G17*9.5</f>
        <v>72519.105</v>
      </c>
    </row>
    <row r="18" customFormat="false" ht="12.8" hidden="false" customHeight="false" outlineLevel="0" collapsed="false">
      <c r="A18" s="9" t="n">
        <v>12</v>
      </c>
      <c r="B18" s="10" t="s">
        <v>28</v>
      </c>
      <c r="C18" s="11" t="n">
        <v>392</v>
      </c>
      <c r="D18" s="11" t="n">
        <v>1954.8</v>
      </c>
      <c r="E18" s="12" t="n">
        <f aca="false">SUM([1]січень!E18+[1]лютий!E18+[1]березень!E18)</f>
        <v>7960.01</v>
      </c>
      <c r="F18" s="12" t="n">
        <f aca="false">SUM([1]січень!F18+[1]лютий!F18+[1]березень!F18)</f>
        <v>109.88</v>
      </c>
      <c r="G18" s="12" t="n">
        <f aca="false">SUM([1]січень!G18+[1]лютий!G18+[1]березень!G18)</f>
        <v>0</v>
      </c>
      <c r="H18" s="12" t="n">
        <f aca="false">SUM([1]січень!H18+[1]лютий!H18+[1]березень!H18)</f>
        <v>211.01</v>
      </c>
      <c r="I18" s="12" t="n">
        <f aca="false">SUM([1]січень!I18+[1]лютий!I18+[1]березень!I18)</f>
        <v>200.01</v>
      </c>
      <c r="J18" s="13" t="n">
        <f aca="false">K18/D18</f>
        <v>69.4446746470227</v>
      </c>
      <c r="K18" s="14" t="n">
        <f aca="false">L18+M18+E18</f>
        <v>135750.45</v>
      </c>
      <c r="L18" s="14" t="n">
        <f aca="false">F18*1163</f>
        <v>127790.44</v>
      </c>
      <c r="M18" s="14" t="n">
        <f aca="false">G18*9.5</f>
        <v>0</v>
      </c>
    </row>
    <row r="19" customFormat="false" ht="12.8" hidden="false" customHeight="false" outlineLevel="0" collapsed="false">
      <c r="A19" s="9" t="n">
        <v>13</v>
      </c>
      <c r="B19" s="10" t="s">
        <v>29</v>
      </c>
      <c r="C19" s="11" t="n">
        <v>156</v>
      </c>
      <c r="D19" s="11" t="n">
        <v>951.3</v>
      </c>
      <c r="E19" s="12" t="n">
        <f aca="false">SUM([1]січень!E19+[1]лютий!E19+[1]березень!E19)</f>
        <v>9806.62</v>
      </c>
      <c r="F19" s="12" t="n">
        <f aca="false">SUM([1]січень!F19+[1]лютий!F19+[1]березень!F19)</f>
        <v>54.37</v>
      </c>
      <c r="G19" s="12" t="n">
        <f aca="false">SUM([1]січень!G19+[1]лютий!G19+[1]березень!G19)</f>
        <v>0</v>
      </c>
      <c r="H19" s="12" t="n">
        <f aca="false">SUM([1]січень!H19+[1]лютий!H19+[1]березень!H19)</f>
        <v>200.4</v>
      </c>
      <c r="I19" s="12" t="n">
        <f aca="false">SUM([1]січень!I19+[1]лютий!I19+[1]березень!I19)</f>
        <v>0</v>
      </c>
      <c r="J19" s="13" t="n">
        <f aca="false">K19/D19</f>
        <v>76.7780195521918</v>
      </c>
      <c r="K19" s="14" t="n">
        <f aca="false">L19+M19+E19</f>
        <v>73038.93</v>
      </c>
      <c r="L19" s="14" t="n">
        <f aca="false">F19*1163</f>
        <v>63232.31</v>
      </c>
      <c r="M19" s="14" t="n">
        <f aca="false">G19*9.5</f>
        <v>0</v>
      </c>
    </row>
    <row r="20" customFormat="false" ht="12.8" hidden="false" customHeight="false" outlineLevel="0" collapsed="false">
      <c r="A20" s="9" t="n">
        <v>14</v>
      </c>
      <c r="B20" s="10" t="s">
        <v>30</v>
      </c>
      <c r="C20" s="11" t="n">
        <v>204</v>
      </c>
      <c r="D20" s="11" t="n">
        <v>1049.12</v>
      </c>
      <c r="E20" s="12" t="n">
        <f aca="false">SUM([1]січень!E20+[1]лютий!E20+[1]березень!E20)</f>
        <v>8498.49</v>
      </c>
      <c r="F20" s="12" t="n">
        <f aca="false">SUM([1]січень!F20+[1]лютий!F20+[1]березень!F20)</f>
        <v>51.56</v>
      </c>
      <c r="G20" s="12" t="n">
        <f aca="false">SUM([1]січень!G20+[1]лютий!G20+[1]березень!G20)</f>
        <v>0</v>
      </c>
      <c r="H20" s="12" t="n">
        <f aca="false">SUM([1]січень!H20+[1]лютий!H20+[1]березень!H20)</f>
        <v>161.41</v>
      </c>
      <c r="I20" s="12" t="n">
        <f aca="false">SUM([1]січень!I20+[1]лютий!I20+[1]березень!I20)</f>
        <v>0</v>
      </c>
      <c r="J20" s="13" t="n">
        <f aca="false">K20/D20</f>
        <v>65.2573299527223</v>
      </c>
      <c r="K20" s="14" t="n">
        <f aca="false">L20+M20+E20</f>
        <v>68462.77</v>
      </c>
      <c r="L20" s="14" t="n">
        <f aca="false">F20*1163</f>
        <v>59964.28</v>
      </c>
      <c r="M20" s="14" t="n">
        <f aca="false">G20*9.5</f>
        <v>0</v>
      </c>
    </row>
    <row r="21" customFormat="false" ht="12.8" hidden="false" customHeight="false" outlineLevel="0" collapsed="false">
      <c r="A21" s="9" t="n">
        <v>15</v>
      </c>
      <c r="B21" s="10" t="s">
        <v>31</v>
      </c>
      <c r="C21" s="11" t="n">
        <v>350</v>
      </c>
      <c r="D21" s="11" t="n">
        <v>2104.3</v>
      </c>
      <c r="E21" s="12" t="n">
        <f aca="false">SUM([1]січень!E21+[1]лютий!E21+[1]березень!E21)</f>
        <v>11573.23</v>
      </c>
      <c r="F21" s="12" t="n">
        <f aca="false">SUM([1]січень!F21+[1]лютий!F21+[1]березень!F21)</f>
        <v>108.33</v>
      </c>
      <c r="G21" s="12" t="n">
        <f aca="false">SUM([1]січень!G21+[1]лютий!G21+[1]березень!G21)</f>
        <v>0</v>
      </c>
      <c r="H21" s="12" t="n">
        <f aca="false">SUM([1]січень!H21+[1]лютий!H21+[1]березень!H21)</f>
        <v>254.15</v>
      </c>
      <c r="I21" s="12" t="n">
        <f aca="false">SUM([1]січень!I21+[1]лютий!I21+[1]березень!I21)</f>
        <v>90</v>
      </c>
      <c r="J21" s="13" t="n">
        <f aca="false">K21/D21</f>
        <v>65.3713919117996</v>
      </c>
      <c r="K21" s="14" t="n">
        <f aca="false">L21+M21+E21</f>
        <v>137561.02</v>
      </c>
      <c r="L21" s="14" t="n">
        <f aca="false">F21*1163</f>
        <v>125987.79</v>
      </c>
      <c r="M21" s="14" t="n">
        <f aca="false">G21*9.5</f>
        <v>0</v>
      </c>
    </row>
    <row r="22" customFormat="false" ht="12.8" hidden="false" customHeight="false" outlineLevel="0" collapsed="false">
      <c r="A22" s="9" t="n">
        <v>16</v>
      </c>
      <c r="B22" s="10" t="s">
        <v>32</v>
      </c>
      <c r="C22" s="11" t="n">
        <v>347</v>
      </c>
      <c r="D22" s="11" t="n">
        <v>1735</v>
      </c>
      <c r="E22" s="12" t="n">
        <f aca="false">SUM([1]січень!E22+[1]лютий!E22+[1]березень!E22)</f>
        <v>13787.28</v>
      </c>
      <c r="F22" s="12" t="n">
        <f aca="false">SUM([1]січень!F22+[1]лютий!F22+[1]березень!F22)</f>
        <v>91.22</v>
      </c>
      <c r="G22" s="12" t="n">
        <f aca="false">SUM([1]січень!G22+[1]лютий!G22+[1]березень!G22)</f>
        <v>0</v>
      </c>
      <c r="H22" s="12" t="n">
        <f aca="false">SUM([1]січень!H22+[1]лютий!H22+[1]березень!H22)</f>
        <v>477.53</v>
      </c>
      <c r="I22" s="12" t="n">
        <f aca="false">SUM([1]січень!I22+[1]лютий!I22+[1]березень!I22)</f>
        <v>99.75</v>
      </c>
      <c r="J22" s="13" t="n">
        <f aca="false">K22/D22</f>
        <v>69.0928760806917</v>
      </c>
      <c r="K22" s="14" t="n">
        <f aca="false">L22+M22+E22</f>
        <v>119876.14</v>
      </c>
      <c r="L22" s="14" t="n">
        <f aca="false">F22*1163</f>
        <v>106088.86</v>
      </c>
      <c r="M22" s="14" t="n">
        <f aca="false">G22*9.5</f>
        <v>0</v>
      </c>
    </row>
    <row r="23" customFormat="false" ht="12.8" hidden="false" customHeight="false" outlineLevel="0" collapsed="false">
      <c r="A23" s="9" t="n">
        <v>17</v>
      </c>
      <c r="B23" s="10" t="s">
        <v>33</v>
      </c>
      <c r="C23" s="11" t="n">
        <v>308</v>
      </c>
      <c r="D23" s="11" t="n">
        <v>1799.2</v>
      </c>
      <c r="E23" s="12" t="n">
        <f aca="false">SUM([1]січень!E23+[1]лютий!E23+[1]березень!E23)</f>
        <v>9306.63</v>
      </c>
      <c r="F23" s="12" t="n">
        <f aca="false">SUM([1]січень!F23+[1]лютий!F23+[1]березень!F23)</f>
        <v>88.82</v>
      </c>
      <c r="G23" s="12" t="n">
        <f aca="false">SUM([1]січень!G23+[1]лютий!G23+[1]березень!G23)</f>
        <v>0</v>
      </c>
      <c r="H23" s="12" t="n">
        <f aca="false">SUM([1]січень!H23+[1]лютий!H23+[1]березень!H23)</f>
        <v>183</v>
      </c>
      <c r="I23" s="12" t="n">
        <f aca="false">SUM([1]січень!I23+[1]лютий!I23+[1]березень!I23)</f>
        <v>141.1</v>
      </c>
      <c r="J23" s="13" t="n">
        <f aca="false">K23/D23</f>
        <v>62.5857547799022</v>
      </c>
      <c r="K23" s="14" t="n">
        <f aca="false">L23+M23+E23</f>
        <v>112604.29</v>
      </c>
      <c r="L23" s="14" t="n">
        <f aca="false">F23*1163</f>
        <v>103297.66</v>
      </c>
      <c r="M23" s="14" t="n">
        <f aca="false">G23*9.5</f>
        <v>0</v>
      </c>
    </row>
    <row r="24" customFormat="false" ht="12.8" hidden="false" customHeight="false" outlineLevel="0" collapsed="false">
      <c r="A24" s="9" t="n">
        <v>18</v>
      </c>
      <c r="B24" s="10" t="s">
        <v>34</v>
      </c>
      <c r="C24" s="11" t="n">
        <v>453</v>
      </c>
      <c r="D24" s="11" t="n">
        <v>2416.8</v>
      </c>
      <c r="E24" s="12" t="n">
        <f aca="false">SUM([1]січень!E24+[1]лютий!E24+[1]березень!E24)</f>
        <v>19589.94</v>
      </c>
      <c r="F24" s="12" t="n">
        <f aca="false">SUM([1]січень!F24+[1]лютий!F24+[1]березень!F24)</f>
        <v>111.28</v>
      </c>
      <c r="G24" s="12" t="n">
        <f aca="false">SUM([1]січень!G24+[1]лютий!G24+[1]березень!G24)</f>
        <v>0</v>
      </c>
      <c r="H24" s="12" t="n">
        <f aca="false">SUM([1]січень!H24+[1]лютий!H24+[1]березень!H24)</f>
        <v>646.13</v>
      </c>
      <c r="I24" s="12" t="n">
        <f aca="false">SUM([1]січень!I24+[1]лютий!I24+[1]березень!I24)</f>
        <v>148.47</v>
      </c>
      <c r="J24" s="13" t="n">
        <f aca="false">K24/D24</f>
        <v>61.6553210857332</v>
      </c>
      <c r="K24" s="14" t="n">
        <f aca="false">L24+M24+E24</f>
        <v>149008.58</v>
      </c>
      <c r="L24" s="14" t="n">
        <f aca="false">F24*1163</f>
        <v>129418.64</v>
      </c>
      <c r="M24" s="14" t="n">
        <f aca="false">G24*9.5</f>
        <v>0</v>
      </c>
    </row>
    <row r="25" customFormat="false" ht="12.8" hidden="false" customHeight="false" outlineLevel="0" collapsed="false">
      <c r="A25" s="9" t="n">
        <v>19</v>
      </c>
      <c r="B25" s="10" t="s">
        <v>35</v>
      </c>
      <c r="C25" s="11" t="n">
        <v>306</v>
      </c>
      <c r="D25" s="11" t="n">
        <v>2129.7</v>
      </c>
      <c r="E25" s="12" t="n">
        <f aca="false">SUM([1]січень!E25+[1]лютий!E25+[1]березень!E25)</f>
        <v>9983.53</v>
      </c>
      <c r="F25" s="12" t="n">
        <f aca="false">SUM([1]січень!F25+[1]лютий!F25+[1]березень!F25)</f>
        <v>103.52</v>
      </c>
      <c r="G25" s="12" t="n">
        <f aca="false">SUM([1]січень!G25+[1]лютий!G25+[1]березень!G25)</f>
        <v>0</v>
      </c>
      <c r="H25" s="12" t="n">
        <f aca="false">SUM([1]січень!H25+[1]лютий!H25+[1]березень!H25)</f>
        <v>267.89</v>
      </c>
      <c r="I25" s="12" t="n">
        <f aca="false">SUM([1]січень!I25+[1]лютий!I25+[1]березень!I25)</f>
        <v>298.7</v>
      </c>
      <c r="J25" s="13" t="n">
        <f aca="false">K25/D25</f>
        <v>61.2186176456778</v>
      </c>
      <c r="K25" s="14" t="n">
        <f aca="false">L25+M25+E25</f>
        <v>130377.29</v>
      </c>
      <c r="L25" s="14" t="n">
        <f aca="false">F25*1163</f>
        <v>120393.76</v>
      </c>
      <c r="M25" s="14" t="n">
        <f aca="false">G25*9.5</f>
        <v>0</v>
      </c>
    </row>
    <row r="26" customFormat="false" ht="12.8" hidden="false" customHeight="false" outlineLevel="0" collapsed="false">
      <c r="A26" s="9" t="n">
        <v>20</v>
      </c>
      <c r="B26" s="10" t="s">
        <v>36</v>
      </c>
      <c r="C26" s="11" t="n">
        <v>416</v>
      </c>
      <c r="D26" s="11" t="n">
        <v>2416.8</v>
      </c>
      <c r="E26" s="12" t="n">
        <f aca="false">SUM([1]січень!E26+[1]лютий!E26+[1]березень!E26)</f>
        <v>17549.3</v>
      </c>
      <c r="F26" s="12" t="n">
        <f aca="false">SUM([1]січень!F26+[1]лютий!F26+[1]березень!F26)</f>
        <v>119.45</v>
      </c>
      <c r="G26" s="12" t="n">
        <f aca="false">SUM([1]січень!G26+[1]лютий!G26+[1]березень!G26)</f>
        <v>0</v>
      </c>
      <c r="H26" s="12" t="n">
        <f aca="false">SUM([1]січень!H26+[1]лютий!H26+[1]березень!H26)</f>
        <v>840.61</v>
      </c>
      <c r="I26" s="12" t="n">
        <f aca="false">SUM([1]січень!I26+[1]лютий!I26+[1]березень!I26)</f>
        <v>520</v>
      </c>
      <c r="J26" s="13" t="n">
        <f aca="false">K26/D26</f>
        <v>64.7424900695134</v>
      </c>
      <c r="K26" s="14" t="n">
        <f aca="false">L26+M26+E26</f>
        <v>156469.65</v>
      </c>
      <c r="L26" s="14" t="n">
        <f aca="false">F26*1163</f>
        <v>138920.35</v>
      </c>
      <c r="M26" s="14" t="n">
        <f aca="false">G26*9.5</f>
        <v>0</v>
      </c>
    </row>
    <row r="27" customFormat="false" ht="12.8" hidden="false" customHeight="false" outlineLevel="0" collapsed="false">
      <c r="A27" s="9" t="n">
        <v>21</v>
      </c>
      <c r="B27" s="10" t="s">
        <v>37</v>
      </c>
      <c r="C27" s="11" t="n">
        <v>386</v>
      </c>
      <c r="D27" s="11" t="n">
        <v>2129.7</v>
      </c>
      <c r="E27" s="12" t="n">
        <f aca="false">SUM([1]січень!E27+[1]лютий!E27+[1]березень!E27)</f>
        <v>11624.25</v>
      </c>
      <c r="F27" s="12" t="n">
        <f aca="false">SUM([1]січень!F27+[1]лютий!F27+[1]березень!F27)</f>
        <v>107.18</v>
      </c>
      <c r="G27" s="12" t="n">
        <f aca="false">SUM([1]січень!G27+[1]лютий!G27+[1]березень!G27)</f>
        <v>0</v>
      </c>
      <c r="H27" s="12" t="n">
        <f aca="false">SUM([1]січень!H27+[1]лютий!H27+[1]березень!H27)</f>
        <v>269.77</v>
      </c>
      <c r="I27" s="12" t="n">
        <f aca="false">SUM([1]січень!I27+[1]лютий!I27+[1]березень!I27)</f>
        <v>206.57</v>
      </c>
      <c r="J27" s="13" t="n">
        <f aca="false">K27/D27</f>
        <v>63.9876931023149</v>
      </c>
      <c r="K27" s="14" t="n">
        <f aca="false">L27+M27+E27</f>
        <v>136274.59</v>
      </c>
      <c r="L27" s="14" t="n">
        <f aca="false">F27*1163</f>
        <v>124650.34</v>
      </c>
      <c r="M27" s="14" t="n">
        <f aca="false">G27*9.5</f>
        <v>0</v>
      </c>
    </row>
    <row r="28" customFormat="false" ht="12.8" hidden="false" customHeight="false" outlineLevel="0" collapsed="false">
      <c r="A28" s="9" t="n">
        <v>22</v>
      </c>
      <c r="B28" s="10" t="s">
        <v>38</v>
      </c>
      <c r="C28" s="15" t="n">
        <v>222</v>
      </c>
      <c r="D28" s="11" t="n">
        <v>1803.7</v>
      </c>
      <c r="E28" s="12" t="n">
        <f aca="false">SUM([1]січень!E28+[1]лютий!E28+[1]березень!E28)</f>
        <v>8999.47</v>
      </c>
      <c r="F28" s="12" t="n">
        <f aca="false">SUM([1]січень!F28+[1]лютий!F28+[1]березень!F28)</f>
        <v>84.21</v>
      </c>
      <c r="G28" s="12" t="n">
        <f aca="false">SUM([1]січень!G28+[1]лютий!G28+[1]березень!G28)</f>
        <v>0</v>
      </c>
      <c r="H28" s="12" t="n">
        <f aca="false">SUM([1]січень!H28+[1]лютий!H28+[1]березень!H28)</f>
        <v>219.78</v>
      </c>
      <c r="I28" s="12" t="n">
        <f aca="false">SUM([1]січень!I28+[1]лютий!I28+[1]березень!I28)</f>
        <v>119.12</v>
      </c>
      <c r="J28" s="13" t="n">
        <f aca="false">K28/D28</f>
        <v>59.2868547984698</v>
      </c>
      <c r="K28" s="14" t="n">
        <f aca="false">L28+M28+E28</f>
        <v>106935.7</v>
      </c>
      <c r="L28" s="14" t="n">
        <f aca="false">F28*1163</f>
        <v>97936.23</v>
      </c>
      <c r="M28" s="14" t="n">
        <f aca="false">G28*9.5</f>
        <v>0</v>
      </c>
    </row>
    <row r="29" customFormat="false" ht="12.8" hidden="false" customHeight="false" outlineLevel="0" collapsed="false">
      <c r="A29" s="9" t="n">
        <v>23</v>
      </c>
      <c r="B29" s="10" t="s">
        <v>39</v>
      </c>
      <c r="C29" s="11" t="n">
        <v>48</v>
      </c>
      <c r="D29" s="11" t="n">
        <v>530</v>
      </c>
      <c r="E29" s="12" t="n">
        <f aca="false">SUM([1]січень!E29+[1]лютий!E29+[1]березень!E29)</f>
        <v>3429.62</v>
      </c>
      <c r="F29" s="12" t="n">
        <f aca="false">SUM([1]січень!F29+[1]лютий!F29+[1]березень!F29)</f>
        <v>24.53</v>
      </c>
      <c r="G29" s="12" t="n">
        <f aca="false">SUM([1]січень!G29+[1]лютий!G29+[1]березень!G29)</f>
        <v>0</v>
      </c>
      <c r="H29" s="12" t="n">
        <f aca="false">SUM([1]січень!H29+[1]лютий!H29+[1]березень!H29)</f>
        <v>39</v>
      </c>
      <c r="I29" s="12" t="n">
        <f aca="false">SUM([1]січень!I29+[1]лютий!I29+[1]березень!I29)</f>
        <v>0</v>
      </c>
      <c r="J29" s="13" t="n">
        <f aca="false">K29/D29</f>
        <v>60.2981320754717</v>
      </c>
      <c r="K29" s="14" t="n">
        <f aca="false">L29+M29+E29</f>
        <v>31958.01</v>
      </c>
      <c r="L29" s="14" t="n">
        <f aca="false">F29*1163</f>
        <v>28528.39</v>
      </c>
      <c r="M29" s="14" t="n">
        <f aca="false">G29*9.5</f>
        <v>0</v>
      </c>
    </row>
    <row r="30" customFormat="false" ht="12.8" hidden="false" customHeight="false" outlineLevel="0" collapsed="false">
      <c r="A30" s="9" t="n">
        <v>24</v>
      </c>
      <c r="B30" s="10" t="s">
        <v>40</v>
      </c>
      <c r="C30" s="11" t="n">
        <v>360</v>
      </c>
      <c r="D30" s="11" t="n">
        <v>2274.9</v>
      </c>
      <c r="E30" s="12" t="n">
        <f aca="false">SUM([1]січень!E30+[1]лютий!E30+[1]березень!E30)</f>
        <v>13530.25</v>
      </c>
      <c r="F30" s="12" t="n">
        <f aca="false">SUM([1]січень!F30+[1]лютий!F30+[1]березень!F30)</f>
        <v>126.59</v>
      </c>
      <c r="G30" s="12" t="n">
        <f aca="false">SUM([1]січень!G30+[1]лютий!G30+[1]березень!G30)</f>
        <v>0</v>
      </c>
      <c r="H30" s="12" t="n">
        <f aca="false">SUM([1]січень!H30+[1]лютий!H30+[1]березень!H30)</f>
        <v>382.88</v>
      </c>
      <c r="I30" s="12" t="n">
        <f aca="false">SUM([1]січень!I30+[1]лютий!I30+[1]березень!I30)</f>
        <v>0</v>
      </c>
      <c r="J30" s="13" t="n">
        <f aca="false">K30/D30</f>
        <v>70.6643896435008</v>
      </c>
      <c r="K30" s="14" t="n">
        <f aca="false">L30+M30+E30</f>
        <v>160754.42</v>
      </c>
      <c r="L30" s="14" t="n">
        <f aca="false">F30*1163</f>
        <v>147224.17</v>
      </c>
      <c r="M30" s="14" t="n">
        <f aca="false">G30*9.5</f>
        <v>0</v>
      </c>
    </row>
    <row r="31" customFormat="false" ht="12.8" hidden="false" customHeight="false" outlineLevel="0" collapsed="false">
      <c r="A31" s="9" t="n">
        <v>25</v>
      </c>
      <c r="B31" s="10" t="s">
        <v>41</v>
      </c>
      <c r="C31" s="11" t="n">
        <v>337</v>
      </c>
      <c r="D31" s="11" t="n">
        <v>1988</v>
      </c>
      <c r="E31" s="12" t="n">
        <f aca="false">SUM([1]січень!E31+[1]лютий!E31+[1]березень!E31)</f>
        <v>13136.12</v>
      </c>
      <c r="F31" s="12" t="n">
        <f aca="false">SUM([1]січень!F31+[1]лютий!F31+[1]березень!F31)</f>
        <v>82.53</v>
      </c>
      <c r="G31" s="12" t="n">
        <f aca="false">SUM([1]січень!G31+[1]лютий!G31+[1]березень!G31)</f>
        <v>0</v>
      </c>
      <c r="H31" s="12" t="n">
        <f aca="false">SUM([1]січень!H31+[1]лютий!H31+[1]березень!H31)</f>
        <v>656.75</v>
      </c>
      <c r="I31" s="12" t="n">
        <f aca="false">SUM([1]січень!I31+[1]лютий!I31+[1]березень!I31)</f>
        <v>29.06</v>
      </c>
      <c r="J31" s="13" t="n">
        <f aca="false">K31/D31</f>
        <v>54.8885865191147</v>
      </c>
      <c r="K31" s="14" t="n">
        <f aca="false">L31+M31+E31</f>
        <v>109118.51</v>
      </c>
      <c r="L31" s="14" t="n">
        <f aca="false">F31*1163</f>
        <v>95982.39</v>
      </c>
      <c r="M31" s="14" t="n">
        <f aca="false">G31*9.5</f>
        <v>0</v>
      </c>
    </row>
    <row r="32" customFormat="false" ht="12.8" hidden="false" customHeight="false" outlineLevel="0" collapsed="false">
      <c r="A32" s="9" t="n">
        <v>26</v>
      </c>
      <c r="B32" s="10" t="s">
        <v>42</v>
      </c>
      <c r="C32" s="11" t="n">
        <v>209</v>
      </c>
      <c r="D32" s="11" t="n">
        <v>1514.6</v>
      </c>
      <c r="E32" s="12" t="n">
        <f aca="false">SUM([1]січень!E32+[1]лютий!E32+[1]березень!E32)</f>
        <v>12367.54</v>
      </c>
      <c r="F32" s="12" t="n">
        <f aca="false">SUM([1]січень!F32+[1]лютий!F32+[1]березень!F32)</f>
        <v>59.55</v>
      </c>
      <c r="G32" s="12" t="n">
        <f aca="false">SUM([1]січень!G32+[1]лютий!G32+[1]березень!G32)</f>
        <v>0</v>
      </c>
      <c r="H32" s="12" t="n">
        <f aca="false">SUM([1]січень!H32+[1]лютий!H32+[1]березень!H32)</f>
        <v>350.32</v>
      </c>
      <c r="I32" s="12" t="n">
        <f aca="false">SUM([1]січень!I32+[1]лютий!I32+[1]березень!I32)</f>
        <v>0</v>
      </c>
      <c r="J32" s="13" t="n">
        <f aca="false">K32/D32</f>
        <v>53.8915819358247</v>
      </c>
      <c r="K32" s="14" t="n">
        <f aca="false">L32+M32+E32</f>
        <v>81624.19</v>
      </c>
      <c r="L32" s="14" t="n">
        <f aca="false">F32*1163</f>
        <v>69256.65</v>
      </c>
      <c r="M32" s="14" t="n">
        <f aca="false">G32*9.5</f>
        <v>0</v>
      </c>
    </row>
    <row r="33" customFormat="false" ht="12.8" hidden="false" customHeight="false" outlineLevel="0" collapsed="false">
      <c r="A33" s="9" t="n">
        <v>27</v>
      </c>
      <c r="B33" s="10" t="s">
        <v>43</v>
      </c>
      <c r="C33" s="11" t="n">
        <v>315</v>
      </c>
      <c r="D33" s="11" t="n">
        <v>2129.7</v>
      </c>
      <c r="E33" s="12" t="n">
        <f aca="false">SUM([1]січень!E33+[1]лютий!E33+[1]березень!E33)</f>
        <v>8512.88</v>
      </c>
      <c r="F33" s="12" t="n">
        <f aca="false">SUM([1]січень!F33+[1]лютий!F33+[1]березень!F33)</f>
        <v>101.13</v>
      </c>
      <c r="G33" s="12" t="n">
        <f aca="false">SUM([1]січень!G33+[1]лютий!G33+[1]березень!G33)</f>
        <v>0</v>
      </c>
      <c r="H33" s="12" t="n">
        <f aca="false">SUM([1]січень!H33+[1]лютий!H33+[1]березень!H33)</f>
        <v>301.57</v>
      </c>
      <c r="I33" s="12" t="n">
        <f aca="false">SUM([1]січень!I33+[1]лютий!I33+[1]березень!I33)</f>
        <v>17</v>
      </c>
      <c r="J33" s="13" t="n">
        <f aca="false">K33/D33</f>
        <v>59.2229281119407</v>
      </c>
      <c r="K33" s="14" t="n">
        <f aca="false">L33+M33+E33</f>
        <v>126127.07</v>
      </c>
      <c r="L33" s="14" t="n">
        <f aca="false">F33*1163</f>
        <v>117614.19</v>
      </c>
      <c r="M33" s="14" t="n">
        <f aca="false">G33*9.5</f>
        <v>0</v>
      </c>
    </row>
    <row r="34" customFormat="false" ht="12.8" hidden="false" customHeight="false" outlineLevel="0" collapsed="false">
      <c r="A34" s="9" t="n">
        <v>28</v>
      </c>
      <c r="B34" s="10" t="s">
        <v>44</v>
      </c>
      <c r="C34" s="11" t="n">
        <v>307</v>
      </c>
      <c r="D34" s="11" t="n">
        <v>1798.9</v>
      </c>
      <c r="E34" s="12" t="n">
        <f aca="false">SUM([1]січень!E34+[1]лютий!E34+[1]березень!E34)</f>
        <v>6296.83</v>
      </c>
      <c r="F34" s="12" t="n">
        <f aca="false">SUM([1]січень!F34+[1]лютий!F34+[1]березень!F34)</f>
        <v>79.64</v>
      </c>
      <c r="G34" s="12" t="n">
        <f aca="false">SUM([1]січень!G34+[1]лютий!G34+[1]березень!G34)</f>
        <v>0</v>
      </c>
      <c r="H34" s="12" t="n">
        <f aca="false">SUM([1]січень!H34+[1]лютий!H34+[1]березень!H34)</f>
        <v>139.7</v>
      </c>
      <c r="I34" s="12" t="n">
        <f aca="false">SUM([1]січень!I34+[1]лютий!I34+[1]березень!I34)</f>
        <v>0</v>
      </c>
      <c r="J34" s="13" t="n">
        <f aca="false">K34/D34</f>
        <v>54.9881316359998</v>
      </c>
      <c r="K34" s="14" t="n">
        <f aca="false">L34+M34+E34</f>
        <v>98918.15</v>
      </c>
      <c r="L34" s="14" t="n">
        <f aca="false">F34*1163</f>
        <v>92621.32</v>
      </c>
      <c r="M34" s="14" t="n">
        <f aca="false">G34*9.5</f>
        <v>0</v>
      </c>
    </row>
    <row r="35" customFormat="false" ht="12.8" hidden="false" customHeight="false" outlineLevel="0" collapsed="false">
      <c r="A35" s="9" t="n">
        <v>29</v>
      </c>
      <c r="B35" s="10" t="s">
        <v>45</v>
      </c>
      <c r="C35" s="11" t="n">
        <v>330</v>
      </c>
      <c r="D35" s="11" t="n">
        <v>2389.8</v>
      </c>
      <c r="E35" s="12" t="n">
        <f aca="false">SUM([1]січень!E35+[1]лютий!E35+[1]березень!E35)</f>
        <v>16050.93</v>
      </c>
      <c r="F35" s="12" t="n">
        <f aca="false">SUM([1]січень!F35+[1]лютий!F35+[1]березень!F35)</f>
        <v>98.15</v>
      </c>
      <c r="G35" s="12" t="n">
        <f aca="false">SUM([1]січень!G35+[1]лютий!G35+[1]березень!G35)</f>
        <v>0</v>
      </c>
      <c r="H35" s="12" t="n">
        <f aca="false">SUM([1]січень!H35+[1]лютий!H35+[1]березень!H35)</f>
        <v>282.95</v>
      </c>
      <c r="I35" s="12" t="n">
        <f aca="false">SUM([1]січень!I35+[1]лютий!I35+[1]березень!I35)</f>
        <v>85.9</v>
      </c>
      <c r="J35" s="13" t="n">
        <f aca="false">K35/D35</f>
        <v>54.4812871369989</v>
      </c>
      <c r="K35" s="14" t="n">
        <f aca="false">L35+M35+E35</f>
        <v>130199.38</v>
      </c>
      <c r="L35" s="14" t="n">
        <f aca="false">F35*1163</f>
        <v>114148.45</v>
      </c>
      <c r="M35" s="14" t="n">
        <f aca="false">G35*9.5</f>
        <v>0</v>
      </c>
    </row>
    <row r="36" customFormat="false" ht="12.8" hidden="false" customHeight="false" outlineLevel="0" collapsed="false">
      <c r="A36" s="9" t="n">
        <v>30</v>
      </c>
      <c r="B36" s="10" t="s">
        <v>46</v>
      </c>
      <c r="C36" s="11" t="n">
        <v>324</v>
      </c>
      <c r="D36" s="11" t="n">
        <v>2274.9</v>
      </c>
      <c r="E36" s="12" t="n">
        <f aca="false">SUM([1]січень!E36+[1]лютий!E36+[1]березень!E36)</f>
        <v>9468.95</v>
      </c>
      <c r="F36" s="12" t="n">
        <f aca="false">SUM([1]січень!F36+[1]лютий!F36+[1]березень!F36)</f>
        <v>117.24</v>
      </c>
      <c r="G36" s="12" t="n">
        <f aca="false">SUM([1]січень!G36+[1]лютий!G36+[1]березень!G36)</f>
        <v>0</v>
      </c>
      <c r="H36" s="12" t="n">
        <f aca="false">SUM([1]січень!H36+[1]лютий!H36+[1]березень!H36)</f>
        <v>311.85</v>
      </c>
      <c r="I36" s="12" t="n">
        <f aca="false">SUM([1]січень!I36+[1]лютий!I36+[1]березень!I36)</f>
        <v>80.35</v>
      </c>
      <c r="J36" s="13" t="n">
        <f aca="false">K36/D36</f>
        <v>64.0991120488813</v>
      </c>
      <c r="K36" s="14" t="n">
        <f aca="false">L36+M36+E36</f>
        <v>145819.07</v>
      </c>
      <c r="L36" s="14" t="n">
        <f aca="false">F36*1163</f>
        <v>136350.12</v>
      </c>
      <c r="M36" s="14" t="n">
        <f aca="false">G36*9.5</f>
        <v>0</v>
      </c>
    </row>
    <row r="37" customFormat="false" ht="12.8" hidden="false" customHeight="false" outlineLevel="0" collapsed="false">
      <c r="A37" s="9" t="n">
        <v>31</v>
      </c>
      <c r="B37" s="10" t="s">
        <v>47</v>
      </c>
      <c r="C37" s="11" t="n">
        <v>124</v>
      </c>
      <c r="D37" s="11" t="n">
        <v>1098.2</v>
      </c>
      <c r="E37" s="12" t="n">
        <f aca="false">SUM([1]січень!E37+[1]лютий!E37+[1]березень!E37)</f>
        <v>4149.97</v>
      </c>
      <c r="F37" s="12" t="n">
        <f aca="false">SUM([1]січень!F37+[1]лютий!F37+[1]березень!F37)</f>
        <v>46.86</v>
      </c>
      <c r="G37" s="12" t="n">
        <f aca="false">SUM([1]січень!G37+[1]лютий!G37+[1]березень!G37)</f>
        <v>0</v>
      </c>
      <c r="H37" s="12" t="n">
        <f aca="false">SUM([1]січень!H37+[1]лютий!H37+[1]березень!H37)</f>
        <v>110.9</v>
      </c>
      <c r="I37" s="12" t="n">
        <f aca="false">SUM([1]січень!I37+[1]лютий!I37+[1]березень!I37)</f>
        <v>49.87</v>
      </c>
      <c r="J37" s="13" t="n">
        <f aca="false">K37/D37</f>
        <v>53.4038881806593</v>
      </c>
      <c r="K37" s="14" t="n">
        <f aca="false">L37+M37+E37</f>
        <v>58648.15</v>
      </c>
      <c r="L37" s="14" t="n">
        <f aca="false">F37*1163</f>
        <v>54498.18</v>
      </c>
      <c r="M37" s="14" t="n">
        <f aca="false">G37*9.5</f>
        <v>0</v>
      </c>
    </row>
    <row r="38" customFormat="false" ht="12.8" hidden="false" customHeight="false" outlineLevel="0" collapsed="false">
      <c r="A38" s="9" t="n">
        <v>32</v>
      </c>
      <c r="B38" s="10" t="s">
        <v>48</v>
      </c>
      <c r="C38" s="11" t="n">
        <v>364</v>
      </c>
      <c r="D38" s="11" t="n">
        <v>2103.2</v>
      </c>
      <c r="E38" s="12" t="n">
        <f aca="false">SUM([1]січень!E38+[1]лютий!E38+[1]березень!E38)</f>
        <v>9307.79</v>
      </c>
      <c r="F38" s="12" t="n">
        <f aca="false">SUM([1]січень!F38+[1]лютий!F38+[1]березень!F38)</f>
        <v>99.95</v>
      </c>
      <c r="G38" s="12" t="n">
        <f aca="false">SUM([1]січень!G38+[1]лютий!G38+[1]березень!G38)</f>
        <v>0</v>
      </c>
      <c r="H38" s="12" t="n">
        <f aca="false">SUM([1]січень!H38+[1]лютий!H38+[1]березень!H38)</f>
        <v>327.69</v>
      </c>
      <c r="I38" s="12" t="n">
        <f aca="false">SUM([1]січень!I38+[1]лютий!I38+[1]березень!I38)</f>
        <v>165.91</v>
      </c>
      <c r="J38" s="13" t="n">
        <f aca="false">K38/D38</f>
        <v>59.6945796880943</v>
      </c>
      <c r="K38" s="14" t="n">
        <f aca="false">L38+M38+E38</f>
        <v>125549.64</v>
      </c>
      <c r="L38" s="14" t="n">
        <f aca="false">F38*1163</f>
        <v>116241.85</v>
      </c>
      <c r="M38" s="14" t="n">
        <f aca="false">G38*9.5</f>
        <v>0</v>
      </c>
    </row>
    <row r="39" customFormat="false" ht="12.8" hidden="false" customHeight="false" outlineLevel="0" collapsed="false">
      <c r="A39" s="9" t="n">
        <v>33</v>
      </c>
      <c r="B39" s="10" t="s">
        <v>49</v>
      </c>
      <c r="C39" s="11" t="n">
        <v>378</v>
      </c>
      <c r="D39" s="11" t="n">
        <v>2104</v>
      </c>
      <c r="E39" s="12" t="n">
        <f aca="false">SUM([1]січень!E39+[1]лютий!E39+[1]березень!E39)</f>
        <v>11148.84</v>
      </c>
      <c r="F39" s="12" t="n">
        <f aca="false">SUM([1]січень!F39+[1]лютий!F39+[1]березень!F39)</f>
        <v>79.37</v>
      </c>
      <c r="G39" s="12" t="n">
        <f aca="false">SUM([1]січень!G39+[1]лютий!G39+[1]березень!G39)</f>
        <v>0</v>
      </c>
      <c r="H39" s="12" t="n">
        <f aca="false">SUM([1]січень!H39+[1]лютий!H39+[1]березень!H39)</f>
        <v>162.13</v>
      </c>
      <c r="I39" s="12" t="n">
        <f aca="false">SUM([1]січень!I39+[1]лютий!I39+[1]березень!I39)</f>
        <v>196.99</v>
      </c>
      <c r="J39" s="13" t="n">
        <f aca="false">K39/D39</f>
        <v>49.1711739543726</v>
      </c>
      <c r="K39" s="14" t="n">
        <f aca="false">L39+M39+E39</f>
        <v>103456.15</v>
      </c>
      <c r="L39" s="14" t="n">
        <f aca="false">F39*1163</f>
        <v>92307.31</v>
      </c>
      <c r="M39" s="14" t="n">
        <f aca="false">G39*9.5</f>
        <v>0</v>
      </c>
    </row>
    <row r="40" customFormat="false" ht="12.8" hidden="false" customHeight="false" outlineLevel="0" collapsed="false">
      <c r="A40" s="9" t="n">
        <v>34</v>
      </c>
      <c r="B40" s="10" t="s">
        <v>50</v>
      </c>
      <c r="C40" s="11" t="n">
        <v>54</v>
      </c>
      <c r="D40" s="11" t="n">
        <v>1066.2</v>
      </c>
      <c r="E40" s="12" t="n">
        <f aca="false">SUM([1]січень!E40+[1]лютий!E40+[1]березень!E40)</f>
        <v>15706.14</v>
      </c>
      <c r="F40" s="12" t="n">
        <f aca="false">SUM([1]січень!F40+[1]лютий!F40+[1]березень!F40)</f>
        <v>31.48</v>
      </c>
      <c r="G40" s="12" t="n">
        <f aca="false">SUM([1]січень!G40+[1]лютий!G40+[1]березень!G40)</f>
        <v>0</v>
      </c>
      <c r="H40" s="12" t="n">
        <f aca="false">SUM([1]січень!H40+[1]лютий!H40+[1]березень!H40)</f>
        <v>0</v>
      </c>
      <c r="I40" s="12" t="n">
        <f aca="false">SUM([1]січень!I40+[1]лютий!I40+[1]березень!I40)</f>
        <v>0</v>
      </c>
      <c r="J40" s="13" t="n">
        <f aca="false">K40/D40</f>
        <v>49.0690114425061</v>
      </c>
      <c r="K40" s="14" t="n">
        <f aca="false">L40+M40+E40</f>
        <v>52317.38</v>
      </c>
      <c r="L40" s="14" t="n">
        <f aca="false">F40*1163</f>
        <v>36611.24</v>
      </c>
      <c r="M40" s="14" t="n">
        <f aca="false">G40*9.5</f>
        <v>0</v>
      </c>
    </row>
    <row r="41" customFormat="false" ht="12.8" hidden="false" customHeight="false" outlineLevel="0" collapsed="false">
      <c r="A41" s="9" t="n">
        <v>35</v>
      </c>
      <c r="B41" s="10" t="s">
        <v>51</v>
      </c>
      <c r="C41" s="11" t="n">
        <v>43</v>
      </c>
      <c r="D41" s="11" t="n">
        <v>550</v>
      </c>
      <c r="E41" s="12" t="n">
        <f aca="false">SUM([1]січень!E41+[1]лютий!E41+[1]березень!E41)</f>
        <v>4913.98</v>
      </c>
      <c r="F41" s="12" t="n">
        <f aca="false">SUM([1]січень!F41+[1]лютий!F41+[1]березень!F41)</f>
        <v>0</v>
      </c>
      <c r="G41" s="12" t="n">
        <f aca="false">SUM([1]січень!G41+[1]лютий!G41+[1]березень!G41)</f>
        <v>2810.67</v>
      </c>
      <c r="H41" s="12" t="n">
        <f aca="false">SUM([1]січень!H41+[1]лютий!H41+[1]березень!H41)</f>
        <v>95.57</v>
      </c>
      <c r="I41" s="12" t="n">
        <f aca="false">SUM([1]січень!I41+[1]лютий!I41+[1]березень!I41)</f>
        <v>0</v>
      </c>
      <c r="J41" s="13" t="n">
        <f aca="false">K41/D41</f>
        <v>57.4824454545455</v>
      </c>
      <c r="K41" s="14" t="n">
        <f aca="false">L41+M41+E41</f>
        <v>31615.345</v>
      </c>
      <c r="L41" s="14" t="n">
        <f aca="false">F41*1163</f>
        <v>0</v>
      </c>
      <c r="M41" s="14" t="n">
        <f aca="false">G41*9.5</f>
        <v>26701.365</v>
      </c>
    </row>
    <row r="42" customFormat="false" ht="12.8" hidden="false" customHeight="false" outlineLevel="0" collapsed="false">
      <c r="A42" s="9" t="n">
        <v>36</v>
      </c>
      <c r="B42" s="10" t="s">
        <v>52</v>
      </c>
      <c r="C42" s="11" t="n">
        <v>382</v>
      </c>
      <c r="D42" s="11" t="n">
        <v>2436.4</v>
      </c>
      <c r="E42" s="12" t="n">
        <f aca="false">SUM([1]січень!E42+[1]лютий!E42+[1]березень!E42)</f>
        <v>11516.34</v>
      </c>
      <c r="F42" s="12" t="n">
        <f aca="false">SUM([1]січень!F42+[1]лютий!F42+[1]березень!F42)</f>
        <v>89.12</v>
      </c>
      <c r="G42" s="12" t="n">
        <f aca="false">SUM([1]січень!G42+[1]лютий!G42+[1]березень!G42)</f>
        <v>0</v>
      </c>
      <c r="H42" s="12" t="n">
        <f aca="false">SUM([1]січень!H42+[1]лютий!H42+[1]березень!H42)</f>
        <v>371.76</v>
      </c>
      <c r="I42" s="12" t="n">
        <f aca="false">SUM([1]січень!I42+[1]лютий!I42+[1]березень!I42)</f>
        <v>208.99</v>
      </c>
      <c r="J42" s="13" t="n">
        <f aca="false">K42/D42</f>
        <v>47.2676489903136</v>
      </c>
      <c r="K42" s="14" t="n">
        <f aca="false">L42+M42+E42</f>
        <v>115162.9</v>
      </c>
      <c r="L42" s="14" t="n">
        <f aca="false">F42*1163</f>
        <v>103646.56</v>
      </c>
      <c r="M42" s="14" t="n">
        <f aca="false">G42*9.5</f>
        <v>0</v>
      </c>
    </row>
    <row r="43" customFormat="false" ht="12.8" hidden="false" customHeight="false" outlineLevel="0" collapsed="false">
      <c r="A43" s="9" t="n">
        <v>37</v>
      </c>
      <c r="B43" s="10" t="s">
        <v>53</v>
      </c>
      <c r="C43" s="11" t="n">
        <v>551</v>
      </c>
      <c r="D43" s="11" t="n">
        <v>2462.1</v>
      </c>
      <c r="E43" s="12" t="n">
        <f aca="false">SUM([1]січень!E43+[1]лютий!E43+[1]березень!E43)</f>
        <v>14639.11</v>
      </c>
      <c r="F43" s="12" t="n">
        <f aca="false">SUM([1]січень!F43+[1]лютий!F43+[1]березень!F43)</f>
        <v>85.38</v>
      </c>
      <c r="G43" s="12" t="n">
        <f aca="false">SUM([1]січень!G43+[1]лютий!G43+[1]березень!G43)</f>
        <v>0</v>
      </c>
      <c r="H43" s="12" t="n">
        <f aca="false">SUM([1]січень!H43+[1]лютий!H43+[1]березень!H43)</f>
        <v>410.29</v>
      </c>
      <c r="I43" s="12" t="n">
        <f aca="false">SUM([1]січень!I43+[1]лютий!I43+[1]березень!I43)</f>
        <v>281.24</v>
      </c>
      <c r="J43" s="13" t="n">
        <f aca="false">K43/D43</f>
        <v>46.2759636083019</v>
      </c>
      <c r="K43" s="14" t="n">
        <f aca="false">L43+M43+E43</f>
        <v>113936.05</v>
      </c>
      <c r="L43" s="14" t="n">
        <f aca="false">F43*1163</f>
        <v>99296.94</v>
      </c>
      <c r="M43" s="14" t="n">
        <f aca="false">G43*9.5</f>
        <v>0</v>
      </c>
    </row>
    <row r="44" customFormat="false" ht="12.8" hidden="false" customHeight="false" outlineLevel="0" collapsed="false">
      <c r="A44" s="9" t="n">
        <v>38</v>
      </c>
      <c r="B44" s="10" t="s">
        <v>54</v>
      </c>
      <c r="C44" s="11" t="n">
        <v>213</v>
      </c>
      <c r="D44" s="11" t="n">
        <v>2044.3</v>
      </c>
      <c r="E44" s="12" t="n">
        <f aca="false">SUM([1]січень!E44+[1]лютий!E44+[1]березень!E44)</f>
        <v>20143.1</v>
      </c>
      <c r="F44" s="12" t="n">
        <f aca="false">SUM([1]січень!F44+[1]лютий!F44+[1]березень!F44)</f>
        <v>77.18</v>
      </c>
      <c r="G44" s="12" t="n">
        <f aca="false">SUM([1]січень!G44+[1]лютий!G44+[1]березень!G44)</f>
        <v>0</v>
      </c>
      <c r="H44" s="12" t="n">
        <f aca="false">SUM([1]січень!H44+[1]лютий!H44+[1]березень!H44)</f>
        <v>442.7</v>
      </c>
      <c r="I44" s="12" t="n">
        <f aca="false">SUM([1]січень!I44+[1]лютий!I44+[1]березень!I44)</f>
        <v>43.41</v>
      </c>
      <c r="J44" s="13" t="n">
        <f aca="false">K44/D44</f>
        <v>53.7609157168713</v>
      </c>
      <c r="K44" s="14" t="n">
        <f aca="false">L44+M44+E44</f>
        <v>109903.44</v>
      </c>
      <c r="L44" s="14" t="n">
        <f aca="false">F44*1163</f>
        <v>89760.34</v>
      </c>
      <c r="M44" s="14" t="n">
        <f aca="false">G44*9.5</f>
        <v>0</v>
      </c>
    </row>
    <row r="45" customFormat="false" ht="12.8" hidden="false" customHeight="false" outlineLevel="0" collapsed="false">
      <c r="A45" s="9" t="n">
        <v>39</v>
      </c>
      <c r="B45" s="10" t="s">
        <v>55</v>
      </c>
      <c r="C45" s="11" t="n">
        <v>359</v>
      </c>
      <c r="D45" s="11" t="n">
        <v>2319.2</v>
      </c>
      <c r="E45" s="12" t="n">
        <f aca="false">SUM([1]січень!E45+[1]лютий!E45+[1]березень!E45)</f>
        <v>10789.66</v>
      </c>
      <c r="F45" s="12" t="n">
        <f aca="false">SUM([1]січень!F45+[1]лютий!F45+[1]березень!F45)</f>
        <v>78.45</v>
      </c>
      <c r="G45" s="12" t="n">
        <f aca="false">SUM([1]січень!G45+[1]лютий!G45+[1]березень!G45)</f>
        <v>0</v>
      </c>
      <c r="H45" s="12" t="n">
        <f aca="false">SUM([1]січень!H45+[1]лютий!H45+[1]березень!H45)</f>
        <v>468.72</v>
      </c>
      <c r="I45" s="12" t="n">
        <f aca="false">SUM([1]січень!I45+[1]лютий!I45+[1]березень!I45)</f>
        <v>480.82</v>
      </c>
      <c r="J45" s="13" t="n">
        <f aca="false">K45/D45</f>
        <v>43.992329251466</v>
      </c>
      <c r="K45" s="14" t="n">
        <f aca="false">L45+M45+E45</f>
        <v>102027.01</v>
      </c>
      <c r="L45" s="14" t="n">
        <f aca="false">F45*1163</f>
        <v>91237.35</v>
      </c>
      <c r="M45" s="14" t="n">
        <f aca="false">G45*9.5</f>
        <v>0</v>
      </c>
    </row>
    <row r="46" customFormat="false" ht="12.8" hidden="false" customHeight="false" outlineLevel="0" collapsed="false">
      <c r="A46" s="9" t="n">
        <v>40</v>
      </c>
      <c r="B46" s="10" t="s">
        <v>56</v>
      </c>
      <c r="C46" s="11" t="n">
        <v>185</v>
      </c>
      <c r="D46" s="11" t="n">
        <v>1099.3</v>
      </c>
      <c r="E46" s="12" t="n">
        <f aca="false">SUM([1]січень!E46+[1]лютий!E46+[1]березень!E46)</f>
        <v>5553.06</v>
      </c>
      <c r="F46" s="12" t="n">
        <f aca="false">SUM([1]січень!F46+[1]лютий!F46+[1]березень!F46)</f>
        <v>35.44</v>
      </c>
      <c r="G46" s="12" t="n">
        <f aca="false">SUM([1]січень!G46+[1]лютий!G46+[1]березень!G46)</f>
        <v>0</v>
      </c>
      <c r="H46" s="12" t="n">
        <f aca="false">SUM([1]січень!H46+[1]лютий!H46+[1]березень!H46)</f>
        <v>132.87</v>
      </c>
      <c r="I46" s="12" t="n">
        <f aca="false">SUM([1]січень!I46+[1]лютий!I46+[1]березень!I46)</f>
        <v>0</v>
      </c>
      <c r="J46" s="13" t="n">
        <f aca="false">K46/D46</f>
        <v>42.5450559446921</v>
      </c>
      <c r="K46" s="14" t="n">
        <f aca="false">L46+M46+E46</f>
        <v>46769.78</v>
      </c>
      <c r="L46" s="14" t="n">
        <f aca="false">F46*1163</f>
        <v>41216.72</v>
      </c>
      <c r="M46" s="14" t="n">
        <f aca="false">G46*9.5</f>
        <v>0</v>
      </c>
    </row>
    <row r="47" customFormat="false" ht="12.8" hidden="false" customHeight="false" outlineLevel="0" collapsed="false">
      <c r="A47" s="9" t="n">
        <v>41</v>
      </c>
      <c r="B47" s="10" t="s">
        <v>57</v>
      </c>
      <c r="C47" s="11" t="n">
        <v>307</v>
      </c>
      <c r="D47" s="11" t="n">
        <v>2129.7</v>
      </c>
      <c r="E47" s="12" t="n">
        <f aca="false">SUM([1]січень!E47+[1]лютий!E47+[1]березень!E47)</f>
        <v>9976.9</v>
      </c>
      <c r="F47" s="12" t="n">
        <f aca="false">SUM([1]січень!F47+[1]лютий!F47+[1]березень!F47)</f>
        <v>70.07</v>
      </c>
      <c r="G47" s="12" t="n">
        <f aca="false">SUM([1]січень!G47+[1]лютий!G47+[1]березень!G47)</f>
        <v>0</v>
      </c>
      <c r="H47" s="12" t="n">
        <f aca="false">SUM([1]січень!H47+[1]лютий!H47+[1]березень!H47)</f>
        <v>319.52</v>
      </c>
      <c r="I47" s="12" t="n">
        <f aca="false">SUM([1]січень!I47+[1]лютий!I47+[1]березень!I47)</f>
        <v>160.43</v>
      </c>
      <c r="J47" s="13" t="n">
        <f aca="false">K47/D47</f>
        <v>42.9489176879373</v>
      </c>
      <c r="K47" s="14" t="n">
        <f aca="false">L47+M47+E47</f>
        <v>91468.31</v>
      </c>
      <c r="L47" s="14" t="n">
        <f aca="false">F47*1163</f>
        <v>81491.41</v>
      </c>
      <c r="M47" s="14" t="n">
        <f aca="false">G47*9.5</f>
        <v>0</v>
      </c>
    </row>
    <row r="48" customFormat="false" ht="12.8" hidden="false" customHeight="false" outlineLevel="0" collapsed="false">
      <c r="A48" s="9" t="n">
        <v>42</v>
      </c>
      <c r="B48" s="10" t="s">
        <v>58</v>
      </c>
      <c r="C48" s="11" t="n">
        <v>228</v>
      </c>
      <c r="D48" s="11" t="n">
        <v>1413.6</v>
      </c>
      <c r="E48" s="12" t="n">
        <f aca="false">SUM([1]січень!E48+[1]лютий!E48+[1]березень!E48)</f>
        <v>9240.65</v>
      </c>
      <c r="F48" s="12" t="n">
        <f aca="false">SUM([1]січень!F48+[1]лютий!F48+[1]березень!F48)</f>
        <v>41.98</v>
      </c>
      <c r="G48" s="12" t="n">
        <f aca="false">SUM([1]січень!G48+[1]лютий!G48+[1]березень!G48)</f>
        <v>0</v>
      </c>
      <c r="H48" s="12" t="n">
        <f aca="false">SUM([1]січень!H48+[1]лютий!H48+[1]березень!H48)</f>
        <v>200</v>
      </c>
      <c r="I48" s="12" t="n">
        <f aca="false">SUM([1]січень!I48+[1]лютий!I48+[1]березень!I48)</f>
        <v>0</v>
      </c>
      <c r="J48" s="13" t="n">
        <f aca="false">K48/D48</f>
        <v>41.07483729485</v>
      </c>
      <c r="K48" s="14" t="n">
        <f aca="false">L48+M48+E48</f>
        <v>58063.39</v>
      </c>
      <c r="L48" s="14" t="n">
        <f aca="false">F48*1163</f>
        <v>48822.74</v>
      </c>
      <c r="M48" s="14" t="n">
        <f aca="false">G48*9.5</f>
        <v>0</v>
      </c>
    </row>
    <row r="49" customFormat="false" ht="12.8" hidden="false" customHeight="false" outlineLevel="0" collapsed="false">
      <c r="A49" s="9" t="n">
        <v>43</v>
      </c>
      <c r="B49" s="10" t="s">
        <v>59</v>
      </c>
      <c r="C49" s="11" t="n">
        <v>207</v>
      </c>
      <c r="D49" s="11" t="n">
        <v>896.8</v>
      </c>
      <c r="E49" s="12" t="n">
        <f aca="false">SUM([1]січень!E49+[1]лютий!E49+[1]березень!E49)</f>
        <v>34709.57</v>
      </c>
      <c r="F49" s="12" t="n">
        <f aca="false">SUM([1]січень!F49+[1]лютий!F49+[1]березень!F49)</f>
        <v>0</v>
      </c>
      <c r="G49" s="12" t="n">
        <f aca="false">SUM([1]січень!G49+[1]лютий!G49+[1]березень!G49)</f>
        <v>0</v>
      </c>
      <c r="H49" s="12" t="n">
        <f aca="false">SUM([1]січень!H49+[1]лютий!H49+[1]березень!H49)</f>
        <v>343.93</v>
      </c>
      <c r="I49" s="12" t="n">
        <f aca="false">SUM([1]січень!I49+[1]лютий!I49+[1]березень!I49)</f>
        <v>9.84</v>
      </c>
      <c r="J49" s="13" t="n">
        <f aca="false">K49/D49</f>
        <v>38.7038024085638</v>
      </c>
      <c r="K49" s="14" t="n">
        <f aca="false">L49+M49+E49</f>
        <v>34709.57</v>
      </c>
      <c r="L49" s="14" t="n">
        <f aca="false">F49*1163</f>
        <v>0</v>
      </c>
      <c r="M49" s="14" t="n">
        <f aca="false">G49*9.5</f>
        <v>0</v>
      </c>
    </row>
    <row r="50" customFormat="false" ht="12.8" hidden="false" customHeight="false" outlineLevel="0" collapsed="false">
      <c r="A50" s="9" t="n">
        <v>44</v>
      </c>
      <c r="B50" s="10" t="s">
        <v>60</v>
      </c>
      <c r="C50" s="11" t="n">
        <v>450</v>
      </c>
      <c r="D50" s="11" t="n">
        <v>2462.18</v>
      </c>
      <c r="E50" s="12" t="n">
        <f aca="false">SUM([1]січень!E50+[1]лютий!E50+[1]березень!E50)</f>
        <v>15861.64</v>
      </c>
      <c r="F50" s="12" t="n">
        <f aca="false">SUM([1]січень!F50+[1]лютий!F50+[1]березень!F50)</f>
        <v>76.13</v>
      </c>
      <c r="G50" s="12" t="n">
        <f aca="false">SUM([1]січень!G50+[1]лютий!G50+[1]березень!G50)</f>
        <v>0</v>
      </c>
      <c r="H50" s="12" t="n">
        <f aca="false">SUM([1]січень!H50+[1]лютий!H50+[1]березень!H50)</f>
        <v>335.09</v>
      </c>
      <c r="I50" s="12" t="n">
        <f aca="false">SUM([1]січень!I50+[1]лютий!I50+[1]березень!I50)</f>
        <v>203.68</v>
      </c>
      <c r="J50" s="13" t="n">
        <f aca="false">K50/D50</f>
        <v>42.4017862219659</v>
      </c>
      <c r="K50" s="14" t="n">
        <f aca="false">L50+M50+E50</f>
        <v>104400.83</v>
      </c>
      <c r="L50" s="14" t="n">
        <f aca="false">F50*1163</f>
        <v>88539.19</v>
      </c>
      <c r="M50" s="14" t="n">
        <f aca="false">G50*9.5</f>
        <v>0</v>
      </c>
    </row>
    <row r="51" customFormat="false" ht="12.8" hidden="false" customHeight="false" outlineLevel="0" collapsed="false">
      <c r="A51" s="9" t="n">
        <v>45</v>
      </c>
      <c r="B51" s="10" t="s">
        <v>61</v>
      </c>
      <c r="C51" s="11" t="n">
        <v>220</v>
      </c>
      <c r="D51" s="11" t="n">
        <v>1330</v>
      </c>
      <c r="E51" s="12" t="n">
        <f aca="false">SUM([1]січень!E51+[1]лютий!E51+[1]березень!E51)</f>
        <v>8970.28</v>
      </c>
      <c r="F51" s="12" t="n">
        <f aca="false">SUM([1]січень!F51+[1]лютий!F51+[1]березень!F51)</f>
        <v>35.12</v>
      </c>
      <c r="G51" s="12" t="n">
        <f aca="false">SUM([1]січень!G51+[1]лютий!G51+[1]березень!G51)</f>
        <v>0</v>
      </c>
      <c r="H51" s="12" t="n">
        <f aca="false">SUM([1]січень!H51+[1]лютий!H51+[1]березень!H51)</f>
        <v>326.77</v>
      </c>
      <c r="I51" s="12" t="n">
        <f aca="false">SUM([1]січень!I51+[1]лютий!I51+[1]березень!I51)</f>
        <v>0</v>
      </c>
      <c r="J51" s="13" t="n">
        <f aca="false">K51/D51</f>
        <v>37.4547669172932</v>
      </c>
      <c r="K51" s="14" t="n">
        <f aca="false">L51+M51+E51</f>
        <v>49814.84</v>
      </c>
      <c r="L51" s="14" t="n">
        <f aca="false">F51*1163</f>
        <v>40844.56</v>
      </c>
      <c r="M51" s="14" t="n">
        <f aca="false">G51*9.5</f>
        <v>0</v>
      </c>
    </row>
    <row r="52" customFormat="false" ht="12.8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12" t="n">
        <f aca="false">SUM([1]січень!E52+[1]лютий!E52+[1]березень!E52)</f>
        <v>18581.45</v>
      </c>
      <c r="F52" s="12" t="n">
        <f aca="false">SUM([1]січень!F52+[1]лютий!F52+[1]березень!F52)</f>
        <v>75.13</v>
      </c>
      <c r="G52" s="12" t="n">
        <f aca="false">SUM([1]січень!G52+[1]лютий!G52+[1]березень!G52)</f>
        <v>0</v>
      </c>
      <c r="H52" s="12" t="n">
        <f aca="false">SUM([1]січень!H52+[1]лютий!H52+[1]березень!H52)</f>
        <v>275.72</v>
      </c>
      <c r="I52" s="12" t="n">
        <f aca="false">SUM([1]січень!I52+[1]лютий!I52+[1]березень!I52)</f>
        <v>173.22</v>
      </c>
      <c r="J52" s="13" t="n">
        <f aca="false">K52/D52</f>
        <v>37.4223493678039</v>
      </c>
      <c r="K52" s="14" t="n">
        <f aca="false">L52+M52+E52</f>
        <v>105957.64</v>
      </c>
      <c r="L52" s="14" t="n">
        <f aca="false">F52*1163</f>
        <v>87376.19</v>
      </c>
      <c r="M52" s="14" t="n">
        <f aca="false">G52*9.5</f>
        <v>0</v>
      </c>
    </row>
    <row r="53" customFormat="false" ht="12.8" hidden="false" customHeight="false" outlineLevel="0" collapsed="false">
      <c r="A53" s="9" t="n">
        <v>47</v>
      </c>
      <c r="B53" s="10" t="s">
        <v>63</v>
      </c>
      <c r="C53" s="11" t="n">
        <v>320</v>
      </c>
      <c r="D53" s="11" t="n">
        <v>1642.5</v>
      </c>
      <c r="E53" s="12" t="n">
        <f aca="false">SUM([1]січень!E53+[1]лютий!E53+[1]березень!E53)</f>
        <v>10729.75</v>
      </c>
      <c r="F53" s="12" t="n">
        <f aca="false">SUM([1]січень!F53+[1]лютий!F53+[1]березень!F53)</f>
        <v>52.75</v>
      </c>
      <c r="G53" s="12" t="n">
        <f aca="false">SUM([1]січень!G53+[1]лютий!G53+[1]березень!G53)</f>
        <v>0</v>
      </c>
      <c r="H53" s="12" t="n">
        <f aca="false">SUM([1]січень!H53+[1]лютий!H53+[1]березень!H53)</f>
        <v>413.1</v>
      </c>
      <c r="I53" s="12" t="n">
        <f aca="false">SUM([1]січень!I53+[1]лютий!I53+[1]березень!I53)</f>
        <v>0</v>
      </c>
      <c r="J53" s="13" t="n">
        <f aca="false">K53/D53</f>
        <v>43.8831050228311</v>
      </c>
      <c r="K53" s="14" t="n">
        <f aca="false">L53+M53+E53</f>
        <v>72078</v>
      </c>
      <c r="L53" s="14" t="n">
        <f aca="false">F53*1163</f>
        <v>61348.25</v>
      </c>
      <c r="M53" s="14" t="n">
        <f aca="false">G53*9.5</f>
        <v>0</v>
      </c>
    </row>
    <row r="54" customFormat="false" ht="12.8" hidden="false" customHeight="false" outlineLevel="0" collapsed="false">
      <c r="A54" s="9" t="n">
        <v>48</v>
      </c>
      <c r="B54" s="10" t="s">
        <v>64</v>
      </c>
      <c r="C54" s="11" t="n">
        <v>464</v>
      </c>
      <c r="D54" s="11" t="n">
        <v>2437.4</v>
      </c>
      <c r="E54" s="12" t="n">
        <f aca="false">SUM([1]січень!E54+[1]лютий!E54+[1]березень!E54)</f>
        <v>12139.11</v>
      </c>
      <c r="F54" s="12" t="n">
        <f aca="false">SUM([1]січень!F54+[1]лютий!F54+[1]березень!F54)</f>
        <v>71.32</v>
      </c>
      <c r="G54" s="12" t="n">
        <f aca="false">SUM([1]січень!G54+[1]лютий!G54+[1]березень!G54)</f>
        <v>0</v>
      </c>
      <c r="H54" s="12" t="n">
        <f aca="false">SUM([1]січень!H54+[1]лютий!H54+[1]березень!H54)</f>
        <v>469.55</v>
      </c>
      <c r="I54" s="12" t="n">
        <f aca="false">SUM([1]січень!I54+[1]лютий!I54+[1]березень!I54)</f>
        <v>275.85</v>
      </c>
      <c r="J54" s="13" t="n">
        <f aca="false">K54/D54</f>
        <v>39.0105317141216</v>
      </c>
      <c r="K54" s="14" t="n">
        <f aca="false">L54+M54+E54</f>
        <v>95084.27</v>
      </c>
      <c r="L54" s="14" t="n">
        <f aca="false">F54*1163</f>
        <v>82945.16</v>
      </c>
      <c r="M54" s="14" t="n">
        <f aca="false">G54*9.5</f>
        <v>0</v>
      </c>
    </row>
    <row r="55" customFormat="false" ht="12.8" hidden="false" customHeight="fals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12" t="n">
        <f aca="false">SUM([1]січень!E55+[1]лютий!E55+[1]березень!E55)</f>
        <v>5771.15</v>
      </c>
      <c r="F55" s="12" t="n">
        <f aca="false">SUM([1]січень!F55+[1]лютий!F55+[1]березень!F55)</f>
        <v>0</v>
      </c>
      <c r="G55" s="12" t="n">
        <f aca="false">SUM([1]січень!G55+[1]лютий!G55+[1]березень!G55)</f>
        <v>0</v>
      </c>
      <c r="H55" s="12" t="n">
        <f aca="false">SUM([1]січень!H55+[1]лютий!H55+[1]березень!H55)</f>
        <v>0</v>
      </c>
      <c r="I55" s="12" t="n">
        <f aca="false">SUM([1]січень!I55+[1]лютий!I55+[1]березень!I55)</f>
        <v>0</v>
      </c>
      <c r="J55" s="13" t="n">
        <f aca="false">K55/D55</f>
        <v>5.97427536231884</v>
      </c>
      <c r="K55" s="14" t="n">
        <f aca="false">L55+M55+E55</f>
        <v>5771.15</v>
      </c>
      <c r="L55" s="14" t="n">
        <f aca="false">F55*1163</f>
        <v>0</v>
      </c>
      <c r="M55" s="14" t="n">
        <f aca="false">G55*9.5</f>
        <v>0</v>
      </c>
    </row>
    <row r="56" customFormat="false" ht="13.8" hidden="false" customHeight="false" outlineLevel="0" collapsed="false">
      <c r="A56" s="16"/>
      <c r="B56" s="17" t="s">
        <v>66</v>
      </c>
      <c r="C56" s="18" t="n">
        <f aca="false">SUM(C7:C55)</f>
        <v>13220</v>
      </c>
      <c r="D56" s="18" t="n">
        <f aca="false">SUM(D7:D55)</f>
        <v>82573.62</v>
      </c>
      <c r="E56" s="18" t="n">
        <f aca="false">SUM(E7:E55)</f>
        <v>541113.7</v>
      </c>
      <c r="F56" s="18" t="n">
        <f aca="false">SUM(F7:F55)</f>
        <v>3537.89</v>
      </c>
      <c r="G56" s="18" t="n">
        <f aca="false">SUM(G7:G55)</f>
        <v>20430.56</v>
      </c>
      <c r="H56" s="18" t="n">
        <f aca="false">SUM(H7:H55)</f>
        <v>13932.18</v>
      </c>
      <c r="I56" s="19" t="n">
        <f aca="false">SUM(I7:I55)</f>
        <v>4825.08</v>
      </c>
      <c r="J56" s="20"/>
      <c r="K56" s="21"/>
      <c r="L56" s="21"/>
      <c r="M56" s="21"/>
    </row>
    <row r="57" customFormat="false" ht="12.8" hidden="false" customHeight="false" outlineLevel="0" collapsed="false">
      <c r="A57" s="22"/>
      <c r="B57" s="17" t="s">
        <v>67</v>
      </c>
      <c r="C57" s="18"/>
      <c r="D57" s="18"/>
      <c r="E57" s="18"/>
      <c r="F57" s="18"/>
      <c r="G57" s="18"/>
      <c r="H57" s="18"/>
      <c r="I57" s="19"/>
      <c r="J57" s="23" t="n">
        <f aca="false">SUM(J7:J55)/49</f>
        <v>61.4628890691746</v>
      </c>
      <c r="K57" s="21"/>
      <c r="L57" s="21"/>
      <c r="M57" s="21"/>
    </row>
    <row r="58" customFormat="false" ht="13.8" hidden="false" customHeight="false" outlineLevel="0" collapsed="false">
      <c r="C58" s="1"/>
      <c r="D58" s="1"/>
      <c r="E58" s="1"/>
      <c r="F58" s="1"/>
      <c r="G58" s="1"/>
      <c r="H58" s="1"/>
      <c r="I58" s="24"/>
      <c r="J58" s="4"/>
      <c r="K58" s="1"/>
      <c r="L58" s="1"/>
      <c r="M58" s="1"/>
    </row>
    <row r="59" customFormat="false" ht="13.8" hidden="false" customHeight="false" outlineLevel="0" collapsed="false">
      <c r="C59" s="1"/>
      <c r="D59" s="1"/>
      <c r="E59" s="1"/>
      <c r="F59" s="1"/>
      <c r="G59" s="1"/>
      <c r="H59" s="1"/>
      <c r="I59" s="24"/>
      <c r="J59" s="4"/>
      <c r="K59" s="1"/>
      <c r="L59" s="1"/>
      <c r="M59" s="1"/>
    </row>
    <row r="60" customFormat="false" ht="23.85" hidden="false" customHeight="true" outlineLevel="0" collapsed="false">
      <c r="A60" s="5" t="s">
        <v>1</v>
      </c>
      <c r="B60" s="6" t="s">
        <v>2</v>
      </c>
      <c r="C60" s="6" t="s">
        <v>3</v>
      </c>
      <c r="D60" s="6" t="s">
        <v>4</v>
      </c>
      <c r="E60" s="6" t="s">
        <v>5</v>
      </c>
      <c r="F60" s="6"/>
      <c r="G60" s="6"/>
      <c r="H60" s="6"/>
      <c r="I60" s="6"/>
      <c r="J60" s="6" t="s">
        <v>6</v>
      </c>
      <c r="K60" s="6" t="s">
        <v>7</v>
      </c>
      <c r="L60" s="6"/>
      <c r="M60" s="6"/>
    </row>
    <row r="61" customFormat="false" ht="46.25" hidden="false" customHeight="false" outlineLevel="0" collapsed="false">
      <c r="A61" s="5"/>
      <c r="B61" s="6"/>
      <c r="C61" s="6"/>
      <c r="D61" s="6"/>
      <c r="E61" s="6" t="s">
        <v>8</v>
      </c>
      <c r="F61" s="6" t="s">
        <v>9</v>
      </c>
      <c r="G61" s="6" t="s">
        <v>10</v>
      </c>
      <c r="H61" s="6" t="s">
        <v>11</v>
      </c>
      <c r="I61" s="7" t="s">
        <v>12</v>
      </c>
      <c r="J61" s="6"/>
      <c r="K61" s="6" t="s">
        <v>13</v>
      </c>
      <c r="L61" s="6" t="s">
        <v>14</v>
      </c>
      <c r="M61" s="6" t="s">
        <v>15</v>
      </c>
    </row>
    <row r="62" customFormat="false" ht="13.8" hidden="false" customHeight="true" outlineLevel="0" collapsed="false">
      <c r="A62" s="8" t="s">
        <v>68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customFormat="false" ht="12.8" hidden="false" customHeight="false" outlineLevel="0" collapsed="false">
      <c r="A63" s="9" t="n">
        <v>1</v>
      </c>
      <c r="B63" s="25" t="s">
        <v>69</v>
      </c>
      <c r="C63" s="26" t="n">
        <v>334</v>
      </c>
      <c r="D63" s="26" t="n">
        <v>495</v>
      </c>
      <c r="E63" s="12" t="n">
        <f aca="false">SUM([1]січень!E63+[1]лютий!E63+[1]березень!E63)</f>
        <v>20080.83</v>
      </c>
      <c r="F63" s="12" t="n">
        <f aca="false">SUM([1]січень!F63+[1]лютий!F63+[1]березень!F63)</f>
        <v>0</v>
      </c>
      <c r="G63" s="12" t="n">
        <f aca="false">SUM([1]січень!G63+[1]лютий!G63+[1]березень!G63)</f>
        <v>9029.95</v>
      </c>
      <c r="H63" s="12" t="n">
        <f aca="false">SUM([1]січень!H63+[1]лютий!H63+[1]березень!H63)</f>
        <v>673.01</v>
      </c>
      <c r="I63" s="12" t="n">
        <f aca="false">SUM([1]січень!I63+[1]лютий!I63+[1]березень!I63)</f>
        <v>0</v>
      </c>
      <c r="J63" s="13" t="n">
        <f aca="false">K63/D63</f>
        <v>213.869404040404</v>
      </c>
      <c r="K63" s="14" t="n">
        <f aca="false">L63+M63+E63</f>
        <v>105865.355</v>
      </c>
      <c r="L63" s="14" t="n">
        <f aca="false">F63*1163</f>
        <v>0</v>
      </c>
      <c r="M63" s="14" t="n">
        <f aca="false">G63*9.5</f>
        <v>85784.525</v>
      </c>
    </row>
    <row r="64" customFormat="false" ht="23.85" hidden="false" customHeight="false" outlineLevel="0" collapsed="false">
      <c r="A64" s="9" t="n">
        <v>2</v>
      </c>
      <c r="B64" s="25" t="s">
        <v>70</v>
      </c>
      <c r="C64" s="26" t="n">
        <v>110</v>
      </c>
      <c r="D64" s="26" t="n">
        <v>526.3</v>
      </c>
      <c r="E64" s="12" t="n">
        <f aca="false">SUM([1]січень!E64+[1]лютий!E64+[1]березень!E64)</f>
        <v>5413.98</v>
      </c>
      <c r="F64" s="12" t="n">
        <f aca="false">SUM([1]січень!F64+[1]лютий!F64+[1]березень!F64)</f>
        <v>34.51</v>
      </c>
      <c r="G64" s="12" t="n">
        <f aca="false">SUM([1]січень!G64+[1]лютий!G64+[1]березень!G64)</f>
        <v>0</v>
      </c>
      <c r="H64" s="12" t="n">
        <f aca="false">SUM([1]січень!H64+[1]лютий!H64+[1]березень!H64)</f>
        <v>78.62</v>
      </c>
      <c r="I64" s="12" t="n">
        <f aca="false">SUM([1]січень!I64+[1]лютий!I64+[1]березень!I64)</f>
        <v>0</v>
      </c>
      <c r="J64" s="13" t="n">
        <f aca="false">K64/D64</f>
        <v>86.5459053771613</v>
      </c>
      <c r="K64" s="14" t="n">
        <f aca="false">L64+M64+E64</f>
        <v>45549.11</v>
      </c>
      <c r="L64" s="14" t="n">
        <f aca="false">F64*1163</f>
        <v>40135.13</v>
      </c>
      <c r="M64" s="14" t="n">
        <f aca="false">G64*9.5</f>
        <v>0</v>
      </c>
    </row>
    <row r="65" customFormat="false" ht="12.8" hidden="false" customHeight="false" outlineLevel="0" collapsed="false">
      <c r="A65" s="9" t="n">
        <v>3</v>
      </c>
      <c r="B65" s="25" t="s">
        <v>71</v>
      </c>
      <c r="C65" s="26" t="n">
        <v>601</v>
      </c>
      <c r="D65" s="26" t="n">
        <v>1812.7</v>
      </c>
      <c r="E65" s="12" t="n">
        <f aca="false">SUM([1]січень!E65+[1]лютий!E65+[1]березень!E65)</f>
        <v>1146.93</v>
      </c>
      <c r="F65" s="12" t="n">
        <f aca="false">SUM([1]січень!F65+[1]лютий!F65+[1]березень!F65)</f>
        <v>132.11</v>
      </c>
      <c r="G65" s="12" t="n">
        <f aca="false">SUM([1]січень!G65+[1]лютий!G65+[1]березень!G65)</f>
        <v>0</v>
      </c>
      <c r="H65" s="12" t="n">
        <f aca="false">SUM([1]січень!H65+[1]лютий!H65+[1]березень!H65)</f>
        <v>13.99</v>
      </c>
      <c r="I65" s="12" t="n">
        <f aca="false">SUM([1]січень!I65+[1]лютий!I65+[1]березень!I65)</f>
        <v>0</v>
      </c>
      <c r="J65" s="13" t="n">
        <f aca="false">K65/D65</f>
        <v>85.3924311800077</v>
      </c>
      <c r="K65" s="14" t="n">
        <f aca="false">L65+M65+E65</f>
        <v>154790.86</v>
      </c>
      <c r="L65" s="14" t="n">
        <f aca="false">F65*1163</f>
        <v>153643.93</v>
      </c>
      <c r="M65" s="14" t="n">
        <f aca="false">G65*9.5</f>
        <v>0</v>
      </c>
    </row>
    <row r="66" customFormat="false" ht="12.8" hidden="false" customHeight="false" outlineLevel="0" collapsed="false">
      <c r="A66" s="9" t="n">
        <v>4</v>
      </c>
      <c r="B66" s="25" t="s">
        <v>72</v>
      </c>
      <c r="C66" s="26" t="n">
        <v>999</v>
      </c>
      <c r="D66" s="26" t="n">
        <v>4097.4</v>
      </c>
      <c r="E66" s="12" t="n">
        <f aca="false">SUM([1]січень!E66+[1]лютий!E66+[1]березень!E66)</f>
        <v>6441.41</v>
      </c>
      <c r="F66" s="12" t="n">
        <f aca="false">SUM([1]січень!F66+[1]лютий!F66+[1]березень!F66)</f>
        <v>277.63</v>
      </c>
      <c r="G66" s="12" t="n">
        <f aca="false">SUM([1]січень!G66+[1]лютий!G66+[1]березень!G66)</f>
        <v>0</v>
      </c>
      <c r="H66" s="12" t="n">
        <f aca="false">SUM([1]січень!H66+[1]лютий!H66+[1]березень!H66)</f>
        <v>268.15</v>
      </c>
      <c r="I66" s="12" t="n">
        <f aca="false">SUM([1]січень!I66+[1]лютий!I66+[1]березень!I66)</f>
        <v>0</v>
      </c>
      <c r="J66" s="13" t="n">
        <f aca="false">K66/D66</f>
        <v>80.374164104066</v>
      </c>
      <c r="K66" s="14" t="n">
        <f aca="false">L66+M66+E66</f>
        <v>329325.1</v>
      </c>
      <c r="L66" s="14" t="n">
        <f aca="false">F66*1163</f>
        <v>322883.69</v>
      </c>
      <c r="M66" s="14" t="n">
        <f aca="false">G66*9.5</f>
        <v>0</v>
      </c>
    </row>
    <row r="67" customFormat="false" ht="23.85" hidden="false" customHeight="false" outlineLevel="0" collapsed="false">
      <c r="A67" s="9" t="n">
        <v>5</v>
      </c>
      <c r="B67" s="25" t="s">
        <v>73</v>
      </c>
      <c r="C67" s="26" t="n">
        <v>687</v>
      </c>
      <c r="D67" s="11" t="n">
        <v>2717.99</v>
      </c>
      <c r="E67" s="12" t="n">
        <f aca="false">SUM([1]січень!E67+[1]лютий!E67+[1]березень!E67)</f>
        <v>2615.88</v>
      </c>
      <c r="F67" s="12" t="n">
        <f aca="false">SUM([1]січень!F67+[1]лютий!F67+[1]березень!F67)</f>
        <v>161.8</v>
      </c>
      <c r="G67" s="12" t="n">
        <f aca="false">SUM([1]січень!G67+[1]лютий!G67+[1]березень!G67)</f>
        <v>0</v>
      </c>
      <c r="H67" s="12" t="n">
        <f aca="false">SUM([1]січень!H67+[1]лютий!H67+[1]березень!H67)</f>
        <v>101</v>
      </c>
      <c r="I67" s="12" t="n">
        <f aca="false">SUM([1]січень!I67+[1]лютий!I67+[1]березень!I67)</f>
        <v>0</v>
      </c>
      <c r="J67" s="13" t="n">
        <f aca="false">K67/D67</f>
        <v>70.1949896798737</v>
      </c>
      <c r="K67" s="14" t="n">
        <f aca="false">L67+M67+E67</f>
        <v>190789.28</v>
      </c>
      <c r="L67" s="14" t="n">
        <f aca="false">F67*1163</f>
        <v>188173.4</v>
      </c>
      <c r="M67" s="14" t="n">
        <f aca="false">G67*9.5</f>
        <v>0</v>
      </c>
    </row>
    <row r="68" customFormat="false" ht="12.8" hidden="false" customHeight="false" outlineLevel="0" collapsed="false">
      <c r="A68" s="9" t="n">
        <v>6</v>
      </c>
      <c r="B68" s="25" t="s">
        <v>74</v>
      </c>
      <c r="C68" s="26" t="n">
        <v>26</v>
      </c>
      <c r="D68" s="26" t="n">
        <v>455.1</v>
      </c>
      <c r="E68" s="12" t="n">
        <f aca="false">SUM([1]січень!E68+[1]лютий!E68+[1]березень!E68)</f>
        <v>827.9</v>
      </c>
      <c r="F68" s="12" t="n">
        <f aca="false">SUM([1]січень!F68+[1]лютий!F68+[1]березень!F68)</f>
        <v>23.45</v>
      </c>
      <c r="G68" s="12" t="n">
        <f aca="false">SUM([1]січень!G68+[1]лютий!G68+[1]березень!G68)</f>
        <v>0</v>
      </c>
      <c r="H68" s="12" t="n">
        <f aca="false">SUM([1]січень!H68+[1]лютий!H68+[1]березень!H68)</f>
        <v>34.52</v>
      </c>
      <c r="I68" s="12" t="n">
        <f aca="false">SUM([1]січень!I68+[1]лютий!I68+[1]березень!I68)</f>
        <v>0</v>
      </c>
      <c r="J68" s="13" t="n">
        <f aca="false">K68/D68</f>
        <v>61.7452208305867</v>
      </c>
      <c r="K68" s="14" t="n">
        <f aca="false">L68+M68+E68</f>
        <v>28100.25</v>
      </c>
      <c r="L68" s="14" t="n">
        <f aca="false">F68*1163</f>
        <v>27272.35</v>
      </c>
      <c r="M68" s="14" t="n">
        <f aca="false">G68*9.5</f>
        <v>0</v>
      </c>
    </row>
    <row r="69" customFormat="false" ht="12.8" hidden="false" customHeight="false" outlineLevel="0" collapsed="false">
      <c r="A69" s="9" t="n">
        <v>7</v>
      </c>
      <c r="B69" s="25" t="s">
        <v>75</v>
      </c>
      <c r="C69" s="26" t="n">
        <v>788</v>
      </c>
      <c r="D69" s="26" t="n">
        <v>6353.7</v>
      </c>
      <c r="E69" s="12" t="n">
        <f aca="false">SUM([1]січень!E69+[1]лютий!E69+[1]березень!E69)</f>
        <v>22891.5</v>
      </c>
      <c r="F69" s="12" t="n">
        <f aca="false">SUM([1]січень!F69+[1]лютий!F69+[1]березень!F69)</f>
        <v>331.99</v>
      </c>
      <c r="G69" s="12" t="n">
        <f aca="false">SUM([1]січень!G69+[1]лютий!G69+[1]березень!G69)</f>
        <v>0</v>
      </c>
      <c r="H69" s="12" t="n">
        <f aca="false">SUM([1]січень!H69+[1]лютий!H69+[1]березень!H69)</f>
        <v>652.41</v>
      </c>
      <c r="I69" s="12" t="n">
        <f aca="false">SUM([1]січень!I69+[1]лютий!I69+[1]березень!I69)</f>
        <v>476.33</v>
      </c>
      <c r="J69" s="13" t="n">
        <f aca="false">K69/D69</f>
        <v>64.371290743976</v>
      </c>
      <c r="K69" s="14" t="n">
        <f aca="false">L69+M69+E69</f>
        <v>408995.87</v>
      </c>
      <c r="L69" s="14" t="n">
        <f aca="false">F69*1163</f>
        <v>386104.37</v>
      </c>
      <c r="M69" s="14" t="n">
        <f aca="false">G69*9.5</f>
        <v>0</v>
      </c>
    </row>
    <row r="70" customFormat="false" ht="12.8" hidden="false" customHeight="false" outlineLevel="0" collapsed="false">
      <c r="A70" s="9" t="n">
        <v>8</v>
      </c>
      <c r="B70" s="25" t="s">
        <v>76</v>
      </c>
      <c r="C70" s="26" t="n">
        <v>1001</v>
      </c>
      <c r="D70" s="26" t="n">
        <v>5467</v>
      </c>
      <c r="E70" s="12" t="n">
        <f aca="false">SUM([1]січень!E70+[1]лютий!E70+[1]березень!E70)</f>
        <v>17851.9</v>
      </c>
      <c r="F70" s="12" t="n">
        <f aca="false">SUM([1]січень!F70+[1]лютий!F70+[1]березень!F70)</f>
        <v>236.5</v>
      </c>
      <c r="G70" s="12" t="n">
        <f aca="false">SUM([1]січень!G70+[1]лютий!G70+[1]березень!G70)</f>
        <v>0</v>
      </c>
      <c r="H70" s="12" t="n">
        <f aca="false">SUM([1]січень!H70+[1]лютий!H70+[1]березень!H70)</f>
        <v>287.28</v>
      </c>
      <c r="I70" s="12" t="n">
        <f aca="false">SUM([1]січень!I70+[1]лютий!I70+[1]березень!I70)</f>
        <v>76</v>
      </c>
      <c r="J70" s="13" t="n">
        <f aca="false">K70/D70</f>
        <v>53.5762575452716</v>
      </c>
      <c r="K70" s="14" t="n">
        <f aca="false">L70+M70+E70</f>
        <v>292901.4</v>
      </c>
      <c r="L70" s="14" t="n">
        <f aca="false">F70*1163</f>
        <v>275049.5</v>
      </c>
      <c r="M70" s="14" t="n">
        <f aca="false">G70*9.5</f>
        <v>0</v>
      </c>
    </row>
    <row r="71" customFormat="false" ht="12.8" hidden="false" customHeight="false" outlineLevel="0" collapsed="false">
      <c r="A71" s="9" t="n">
        <v>9</v>
      </c>
      <c r="B71" s="25" t="s">
        <v>77</v>
      </c>
      <c r="C71" s="26" t="n">
        <v>417</v>
      </c>
      <c r="D71" s="26" t="n">
        <v>2305.1</v>
      </c>
      <c r="E71" s="12" t="n">
        <f aca="false">SUM([1]січень!E71+[1]лютий!E71+[1]березень!E71)</f>
        <v>2825.69</v>
      </c>
      <c r="F71" s="12" t="n">
        <f aca="false">SUM([1]січень!F71+[1]лютий!F71+[1]березень!F71)</f>
        <v>107.04</v>
      </c>
      <c r="G71" s="12" t="n">
        <f aca="false">SUM([1]січень!G71+[1]лютий!G71+[1]березень!G71)</f>
        <v>0</v>
      </c>
      <c r="H71" s="12" t="n">
        <f aca="false">SUM([1]січень!H71+[1]лютий!H71+[1]березень!H71)</f>
        <v>125.36</v>
      </c>
      <c r="I71" s="12" t="n">
        <f aca="false">SUM([1]січень!I71+[1]лютий!I71+[1]березень!I71)</f>
        <v>0</v>
      </c>
      <c r="J71" s="13" t="n">
        <f aca="false">K71/D71</f>
        <v>55.2311006030107</v>
      </c>
      <c r="K71" s="14" t="n">
        <f aca="false">L71+M71+E71</f>
        <v>127313.21</v>
      </c>
      <c r="L71" s="14" t="n">
        <f aca="false">F71*1163</f>
        <v>124487.52</v>
      </c>
      <c r="M71" s="14" t="n">
        <f aca="false">G71*9.5</f>
        <v>0</v>
      </c>
    </row>
    <row r="72" customFormat="false" ht="12.8" hidden="false" customHeight="false" outlineLevel="0" collapsed="false">
      <c r="A72" s="9" t="n">
        <v>10</v>
      </c>
      <c r="B72" s="25" t="s">
        <v>78</v>
      </c>
      <c r="C72" s="26" t="n">
        <v>819</v>
      </c>
      <c r="D72" s="26" t="n">
        <v>3510</v>
      </c>
      <c r="E72" s="12" t="n">
        <f aca="false">SUM([1]січень!E72+[1]лютий!E72+[1]березень!E72)</f>
        <v>8284</v>
      </c>
      <c r="F72" s="12" t="n">
        <f aca="false">SUM([1]січень!F72+[1]лютий!F72+[1]березень!F72)</f>
        <v>0</v>
      </c>
      <c r="G72" s="12" t="n">
        <f aca="false">SUM([1]січень!G72+[1]лютий!G72+[1]березень!G72)</f>
        <v>17959.02</v>
      </c>
      <c r="H72" s="12" t="n">
        <f aca="false">SUM([1]січень!H72+[1]лютий!H72+[1]березень!H72)</f>
        <v>218.37</v>
      </c>
      <c r="I72" s="12" t="n">
        <f aca="false">SUM([1]січень!I72+[1]лютий!I72+[1]березень!I72)</f>
        <v>0</v>
      </c>
      <c r="J72" s="13" t="n">
        <f aca="false">K72/D72</f>
        <v>50.9671481481482</v>
      </c>
      <c r="K72" s="14" t="n">
        <f aca="false">L72+M72+E72</f>
        <v>178894.69</v>
      </c>
      <c r="L72" s="14" t="n">
        <f aca="false">F72*1163</f>
        <v>0</v>
      </c>
      <c r="M72" s="14" t="n">
        <f aca="false">G72*9.5</f>
        <v>170610.69</v>
      </c>
    </row>
    <row r="73" customFormat="false" ht="12.8" hidden="false" customHeight="false" outlineLevel="0" collapsed="false">
      <c r="A73" s="9" t="n">
        <v>11</v>
      </c>
      <c r="B73" s="25" t="s">
        <v>79</v>
      </c>
      <c r="C73" s="26" t="n">
        <v>282</v>
      </c>
      <c r="D73" s="26" t="n">
        <v>3225</v>
      </c>
      <c r="E73" s="12" t="n">
        <f aca="false">SUM([1]січень!E73+[1]лютий!E73+[1]березень!E73)</f>
        <v>15223.16</v>
      </c>
      <c r="F73" s="12" t="n">
        <f aca="false">SUM([1]січень!F73+[1]лютий!F73+[1]березень!F73)</f>
        <v>141.59</v>
      </c>
      <c r="G73" s="12" t="n">
        <f aca="false">SUM([1]січень!G73+[1]лютий!G73+[1]березень!G73)</f>
        <v>0</v>
      </c>
      <c r="H73" s="12" t="n">
        <f aca="false">SUM([1]січень!H73+[1]лютий!H73+[1]березень!H73)</f>
        <v>163.17</v>
      </c>
      <c r="I73" s="12" t="n">
        <f aca="false">SUM([1]січень!I73+[1]лютий!I73+[1]березень!I73)</f>
        <v>0</v>
      </c>
      <c r="J73" s="13" t="n">
        <f aca="false">K73/D73</f>
        <v>55.7805674418605</v>
      </c>
      <c r="K73" s="14" t="n">
        <f aca="false">L73+M73+E73</f>
        <v>179892.33</v>
      </c>
      <c r="L73" s="14" t="n">
        <f aca="false">F73*1163</f>
        <v>164669.17</v>
      </c>
      <c r="M73" s="14" t="n">
        <f aca="false">G73*9.5</f>
        <v>0</v>
      </c>
    </row>
    <row r="74" customFormat="false" ht="12.8" hidden="false" customHeight="false" outlineLevel="0" collapsed="false">
      <c r="A74" s="9" t="n">
        <v>12</v>
      </c>
      <c r="B74" s="25" t="s">
        <v>80</v>
      </c>
      <c r="C74" s="26" t="n">
        <v>859</v>
      </c>
      <c r="D74" s="26" t="n">
        <v>3975.1</v>
      </c>
      <c r="E74" s="12" t="n">
        <f aca="false">SUM([1]січень!E74+[1]лютий!E74+[1]березень!E74)</f>
        <v>8242.93</v>
      </c>
      <c r="F74" s="12" t="n">
        <f aca="false">SUM([1]січень!F74+[1]лютий!F74+[1]березень!F74)</f>
        <v>175.43</v>
      </c>
      <c r="G74" s="12" t="n">
        <f aca="false">SUM([1]січень!G74+[1]лютий!G74+[1]березень!G74)</f>
        <v>0</v>
      </c>
      <c r="H74" s="12" t="n">
        <f aca="false">SUM([1]січень!H74+[1]лютий!H74+[1]березень!H74)</f>
        <v>189.28</v>
      </c>
      <c r="I74" s="12" t="n">
        <f aca="false">SUM([1]січень!I74+[1]лютий!I74+[1]березень!I74)</f>
        <v>0</v>
      </c>
      <c r="J74" s="13" t="n">
        <f aca="false">K74/D74</f>
        <v>53.3994163668838</v>
      </c>
      <c r="K74" s="14" t="n">
        <f aca="false">L74+M74+E74</f>
        <v>212268.02</v>
      </c>
      <c r="L74" s="14" t="n">
        <f aca="false">F74*1163</f>
        <v>204025.09</v>
      </c>
      <c r="M74" s="14" t="n">
        <f aca="false">G74*9.5</f>
        <v>0</v>
      </c>
    </row>
    <row r="75" customFormat="false" ht="12.8" hidden="false" customHeight="false" outlineLevel="0" collapsed="false">
      <c r="A75" s="9" t="n">
        <v>13</v>
      </c>
      <c r="B75" s="25" t="s">
        <v>81</v>
      </c>
      <c r="C75" s="26" t="n">
        <v>1502</v>
      </c>
      <c r="D75" s="26" t="n">
        <v>5543.9</v>
      </c>
      <c r="E75" s="12" t="n">
        <f aca="false">SUM([1]січень!E75+[1]лютий!E75+[1]березень!E75)</f>
        <v>11217.2</v>
      </c>
      <c r="F75" s="12" t="n">
        <f aca="false">SUM([1]січень!F75+[1]лютий!F75+[1]березень!F75)</f>
        <v>199.6</v>
      </c>
      <c r="G75" s="12" t="n">
        <f aca="false">SUM([1]січень!G75+[1]лютий!G75+[1]березень!G75)</f>
        <v>0</v>
      </c>
      <c r="H75" s="12" t="n">
        <f aca="false">SUM([1]січень!H75+[1]лютий!H75+[1]березень!H75)</f>
        <v>362.88</v>
      </c>
      <c r="I75" s="12" t="n">
        <f aca="false">SUM([1]січень!I75+[1]лютий!I75+[1]березень!I75)</f>
        <v>0</v>
      </c>
      <c r="J75" s="13" t="n">
        <f aca="false">K75/D75</f>
        <v>43.89545265968</v>
      </c>
      <c r="K75" s="14" t="n">
        <f aca="false">L75+M75+E75</f>
        <v>243352</v>
      </c>
      <c r="L75" s="14" t="n">
        <f aca="false">F75*1163</f>
        <v>232134.8</v>
      </c>
      <c r="M75" s="14" t="n">
        <f aca="false">G75*9.5</f>
        <v>0</v>
      </c>
    </row>
    <row r="76" customFormat="false" ht="12.8" hidden="false" customHeight="false" outlineLevel="0" collapsed="false">
      <c r="A76" s="9" t="n">
        <v>14</v>
      </c>
      <c r="B76" s="25" t="s">
        <v>82</v>
      </c>
      <c r="C76" s="26" t="n">
        <v>160</v>
      </c>
      <c r="D76" s="26" t="n">
        <v>1310</v>
      </c>
      <c r="E76" s="12" t="n">
        <f aca="false">SUM([1]січень!E76+[1]лютий!E76+[1]березень!E76)</f>
        <v>3800.13</v>
      </c>
      <c r="F76" s="12" t="n">
        <f aca="false">SUM([1]січень!F76+[1]лютий!F76+[1]березень!F76)</f>
        <v>0</v>
      </c>
      <c r="G76" s="12" t="n">
        <f aca="false">SUM([1]січень!G76+[1]лютий!G76+[1]березень!G76)</f>
        <v>6147.2</v>
      </c>
      <c r="H76" s="12" t="n">
        <f aca="false">SUM([1]січень!H76+[1]лютий!H76+[1]березень!H76)</f>
        <v>46.36</v>
      </c>
      <c r="I76" s="12" t="n">
        <f aca="false">SUM([1]січень!I76+[1]лютий!I76+[1]березень!I76)</f>
        <v>0</v>
      </c>
      <c r="J76" s="13" t="n">
        <f aca="false">K76/D76</f>
        <v>47.4797938931298</v>
      </c>
      <c r="K76" s="14" t="n">
        <f aca="false">L76+M76+E76</f>
        <v>62198.53</v>
      </c>
      <c r="L76" s="14" t="n">
        <f aca="false">F76*1163</f>
        <v>0</v>
      </c>
      <c r="M76" s="14" t="n">
        <f aca="false">G76*9.5</f>
        <v>58398.4</v>
      </c>
    </row>
    <row r="77" customFormat="false" ht="12.8" hidden="false" customHeight="false" outlineLevel="0" collapsed="false">
      <c r="A77" s="9" t="n">
        <v>15</v>
      </c>
      <c r="B77" s="25" t="s">
        <v>83</v>
      </c>
      <c r="C77" s="26" t="n">
        <v>483</v>
      </c>
      <c r="D77" s="26" t="n">
        <v>3135</v>
      </c>
      <c r="E77" s="12" t="n">
        <f aca="false">SUM([1]січень!E77+[1]лютий!E77+[1]березень!E77)</f>
        <v>23378.34</v>
      </c>
      <c r="F77" s="12" t="n">
        <f aca="false">SUM([1]січень!F77+[1]лютий!F77+[1]березень!F77)</f>
        <v>103</v>
      </c>
      <c r="G77" s="12" t="n">
        <f aca="false">SUM([1]січень!G77+[1]лютий!G77+[1]березень!G77)</f>
        <v>0</v>
      </c>
      <c r="H77" s="12" t="n">
        <f aca="false">SUM([1]січень!H77+[1]лютий!H77+[1]березень!H77)</f>
        <v>530.28</v>
      </c>
      <c r="I77" s="12" t="n">
        <f aca="false">SUM([1]січень!I77+[1]лютий!I77+[1]березень!I77)</f>
        <v>0</v>
      </c>
      <c r="J77" s="13" t="n">
        <f aca="false">K77/D77</f>
        <v>45.6674130781499</v>
      </c>
      <c r="K77" s="14" t="n">
        <f aca="false">L77+M77+E77</f>
        <v>143167.34</v>
      </c>
      <c r="L77" s="14" t="n">
        <f aca="false">F77*1163</f>
        <v>119789</v>
      </c>
      <c r="M77" s="14" t="n">
        <f aca="false">G77*9.5</f>
        <v>0</v>
      </c>
    </row>
    <row r="78" customFormat="false" ht="12.8" hidden="false" customHeight="false" outlineLevel="0" collapsed="false">
      <c r="A78" s="9" t="n">
        <v>16</v>
      </c>
      <c r="B78" s="25" t="s">
        <v>84</v>
      </c>
      <c r="C78" s="26" t="n">
        <v>550</v>
      </c>
      <c r="D78" s="11" t="n">
        <v>1626.9</v>
      </c>
      <c r="E78" s="12" t="n">
        <f aca="false">SUM([1]січень!E78+[1]лютий!E78+[1]березень!E78)</f>
        <v>15441.4</v>
      </c>
      <c r="F78" s="12" t="n">
        <f aca="false">SUM([1]січень!F78+[1]лютий!F78+[1]березень!F78)</f>
        <v>0</v>
      </c>
      <c r="G78" s="12" t="n">
        <f aca="false">SUM([1]січень!G78+[1]лютий!G78+[1]березень!G78)</f>
        <v>5990.63</v>
      </c>
      <c r="H78" s="12" t="n">
        <f aca="false">SUM([1]січень!H78+[1]лютий!H78+[1]березень!H78)</f>
        <v>114</v>
      </c>
      <c r="I78" s="12" t="n">
        <f aca="false">SUM([1]січень!I78+[1]лютий!I78+[1]березень!I78)</f>
        <v>0</v>
      </c>
      <c r="J78" s="13" t="n">
        <f aca="false">K78/D78</f>
        <v>44.4725459462782</v>
      </c>
      <c r="K78" s="14" t="n">
        <f aca="false">L78+M78+E78</f>
        <v>72352.385</v>
      </c>
      <c r="L78" s="14" t="n">
        <f aca="false">F78*1163</f>
        <v>0</v>
      </c>
      <c r="M78" s="14" t="n">
        <f aca="false">G78*9.5</f>
        <v>56910.985</v>
      </c>
    </row>
    <row r="79" customFormat="false" ht="12.8" hidden="false" customHeight="false" outlineLevel="0" collapsed="false">
      <c r="A79" s="9" t="n">
        <v>17</v>
      </c>
      <c r="B79" s="25" t="s">
        <v>85</v>
      </c>
      <c r="C79" s="26" t="n">
        <v>637</v>
      </c>
      <c r="D79" s="26" t="n">
        <v>5302.9</v>
      </c>
      <c r="E79" s="12" t="n">
        <f aca="false">SUM([1]січень!E79+[1]лютий!E79+[1]березень!E79)</f>
        <v>6831.71</v>
      </c>
      <c r="F79" s="12" t="n">
        <f aca="false">SUM([1]січень!F79+[1]лютий!F79+[1]березень!F79)</f>
        <v>197.82</v>
      </c>
      <c r="G79" s="12" t="n">
        <f aca="false">SUM([1]січень!G79+[1]лютий!G79+[1]березень!G79)</f>
        <v>0</v>
      </c>
      <c r="H79" s="12" t="n">
        <f aca="false">SUM([1]січень!H79+[1]лютий!H79+[1]березень!H79)</f>
        <v>145.86</v>
      </c>
      <c r="I79" s="12" t="n">
        <f aca="false">SUM([1]січень!I79+[1]лютий!I79+[1]березень!I79)</f>
        <v>0</v>
      </c>
      <c r="J79" s="13" t="n">
        <f aca="false">K79/D79</f>
        <v>44.6729845933357</v>
      </c>
      <c r="K79" s="14" t="n">
        <f aca="false">L79+M79+E79</f>
        <v>236896.37</v>
      </c>
      <c r="L79" s="14" t="n">
        <f aca="false">F79*1163</f>
        <v>230064.66</v>
      </c>
      <c r="M79" s="14" t="n">
        <f aca="false">G79*9.5</f>
        <v>0</v>
      </c>
    </row>
    <row r="80" customFormat="false" ht="12.8" hidden="false" customHeight="false" outlineLevel="0" collapsed="false">
      <c r="A80" s="9" t="n">
        <v>18</v>
      </c>
      <c r="B80" s="25" t="s">
        <v>86</v>
      </c>
      <c r="C80" s="26" t="n">
        <v>351</v>
      </c>
      <c r="D80" s="26" t="n">
        <v>1314</v>
      </c>
      <c r="E80" s="12" t="n">
        <f aca="false">SUM([1]січень!E80+[1]лютий!E80+[1]березень!E80)</f>
        <v>2116.53</v>
      </c>
      <c r="F80" s="12" t="n">
        <f aca="false">SUM([1]січень!F80+[1]лютий!F80+[1]березень!F80)</f>
        <v>50.71</v>
      </c>
      <c r="G80" s="12" t="n">
        <f aca="false">SUM([1]січень!G80+[1]лютий!G80+[1]березень!G80)</f>
        <v>0</v>
      </c>
      <c r="H80" s="12" t="n">
        <f aca="false">SUM([1]січень!H80+[1]лютий!H80+[1]березень!H80)</f>
        <v>78.33</v>
      </c>
      <c r="I80" s="12" t="n">
        <f aca="false">SUM([1]січень!I80+[1]лютий!I80+[1]березень!I80)</f>
        <v>60.34</v>
      </c>
      <c r="J80" s="13" t="n">
        <f aca="false">K80/D80</f>
        <v>46.4933485540335</v>
      </c>
      <c r="K80" s="14" t="n">
        <f aca="false">L80+M80+E80</f>
        <v>61092.26</v>
      </c>
      <c r="L80" s="14" t="n">
        <f aca="false">F80*1163</f>
        <v>58975.73</v>
      </c>
      <c r="M80" s="14" t="n">
        <f aca="false">G80*9.5</f>
        <v>0</v>
      </c>
    </row>
    <row r="81" customFormat="false" ht="12.8" hidden="false" customHeight="false" outlineLevel="0" collapsed="false">
      <c r="A81" s="9" t="n">
        <v>19</v>
      </c>
      <c r="B81" s="25" t="s">
        <v>87</v>
      </c>
      <c r="C81" s="26" t="n">
        <v>1270</v>
      </c>
      <c r="D81" s="26" t="n">
        <v>7974.9</v>
      </c>
      <c r="E81" s="12" t="n">
        <f aca="false">SUM([1]січень!E81+[1]лютий!E81+[1]березень!E81)</f>
        <v>6975.92</v>
      </c>
      <c r="F81" s="12" t="n">
        <f aca="false">SUM([1]січень!F81+[1]лютий!F81+[1]березень!F81)</f>
        <v>272</v>
      </c>
      <c r="G81" s="12" t="n">
        <f aca="false">SUM([1]січень!G81+[1]лютий!G81+[1]березень!G81)</f>
        <v>0</v>
      </c>
      <c r="H81" s="12" t="n">
        <f aca="false">SUM([1]січень!H81+[1]лютий!H81+[1]березень!H81)</f>
        <v>314.43</v>
      </c>
      <c r="I81" s="12" t="n">
        <f aca="false">SUM([1]січень!I81+[1]лютий!I81+[1]березень!I81)</f>
        <v>0</v>
      </c>
      <c r="J81" s="13" t="n">
        <f aca="false">K81/D81</f>
        <v>40.5411879772787</v>
      </c>
      <c r="K81" s="14" t="n">
        <f aca="false">L81+M81+E81</f>
        <v>323311.92</v>
      </c>
      <c r="L81" s="14" t="n">
        <f aca="false">F81*1163</f>
        <v>316336</v>
      </c>
      <c r="M81" s="14" t="n">
        <f aca="false">G81*9.5</f>
        <v>0</v>
      </c>
    </row>
    <row r="82" customFormat="false" ht="12.8" hidden="false" customHeight="false" outlineLevel="0" collapsed="false">
      <c r="A82" s="9" t="n">
        <v>20</v>
      </c>
      <c r="B82" s="25" t="s">
        <v>88</v>
      </c>
      <c r="C82" s="26" t="n">
        <v>3610</v>
      </c>
      <c r="D82" s="26" t="n">
        <v>6840.2</v>
      </c>
      <c r="E82" s="12" t="n">
        <f aca="false">SUM([1]січень!E82+[1]лютий!E82+[1]березень!E82)</f>
        <v>16710.89</v>
      </c>
      <c r="F82" s="12" t="n">
        <f aca="false">SUM([1]січень!F82+[1]лютий!F82+[1]березень!F82)</f>
        <v>232.82</v>
      </c>
      <c r="G82" s="12" t="n">
        <f aca="false">SUM([1]січень!G82+[1]лютий!G82+[1]березень!G82)</f>
        <v>0</v>
      </c>
      <c r="H82" s="12" t="n">
        <f aca="false">SUM([1]січень!H82+[1]лютий!H82+[1]березень!H82)</f>
        <v>359.93</v>
      </c>
      <c r="I82" s="12" t="n">
        <f aca="false">SUM([1]січень!I82+[1]лютий!I82+[1]березень!I82)</f>
        <v>0</v>
      </c>
      <c r="J82" s="13" t="n">
        <f aca="false">K82/D82</f>
        <v>42.0280912838806</v>
      </c>
      <c r="K82" s="14" t="n">
        <f aca="false">L82+M82+E82</f>
        <v>287480.55</v>
      </c>
      <c r="L82" s="14" t="n">
        <f aca="false">F82*1163</f>
        <v>270769.66</v>
      </c>
      <c r="M82" s="14" t="n">
        <f aca="false">G82*9.5</f>
        <v>0</v>
      </c>
    </row>
    <row r="83" customFormat="false" ht="12.8" hidden="false" customHeight="false" outlineLevel="0" collapsed="false">
      <c r="A83" s="9" t="n">
        <v>21</v>
      </c>
      <c r="B83" s="25" t="s">
        <v>89</v>
      </c>
      <c r="C83" s="26" t="n">
        <v>560</v>
      </c>
      <c r="D83" s="26" t="n">
        <v>3873</v>
      </c>
      <c r="E83" s="12" t="n">
        <f aca="false">SUM([1]січень!E83+[1]лютий!E83+[1]березень!E83)</f>
        <v>14370.79</v>
      </c>
      <c r="F83" s="12" t="n">
        <f aca="false">SUM([1]січень!F83+[1]лютий!F83+[1]березень!F83)</f>
        <v>109.72</v>
      </c>
      <c r="G83" s="12" t="n">
        <f aca="false">SUM([1]січень!G83+[1]лютий!G83+[1]березень!G83)</f>
        <v>0</v>
      </c>
      <c r="H83" s="12" t="n">
        <f aca="false">SUM([1]січень!H83+[1]лютий!H83+[1]березень!H83)</f>
        <v>0</v>
      </c>
      <c r="I83" s="12" t="n">
        <f aca="false">SUM([1]січень!I83+[1]лютий!I83+[1]березень!I83)</f>
        <v>0</v>
      </c>
      <c r="J83" s="13" t="n">
        <f aca="false">K83/D83</f>
        <v>36.6576684740511</v>
      </c>
      <c r="K83" s="14" t="n">
        <f aca="false">L83+M83+E83</f>
        <v>141975.15</v>
      </c>
      <c r="L83" s="14" t="n">
        <f aca="false">F83*1163</f>
        <v>127604.36</v>
      </c>
      <c r="M83" s="14" t="n">
        <f aca="false">G83*9.5</f>
        <v>0</v>
      </c>
    </row>
    <row r="84" customFormat="false" ht="12.8" hidden="false" customHeight="false" outlineLevel="0" collapsed="false">
      <c r="A84" s="9" t="n">
        <v>22</v>
      </c>
      <c r="B84" s="25" t="s">
        <v>90</v>
      </c>
      <c r="C84" s="26" t="n">
        <v>275</v>
      </c>
      <c r="D84" s="26" t="n">
        <v>640.7</v>
      </c>
      <c r="E84" s="12" t="n">
        <f aca="false">SUM([1]січень!E84+[1]лютий!E84+[1]березень!E84)</f>
        <v>621.75</v>
      </c>
      <c r="F84" s="12" t="n">
        <f aca="false">SUM([1]січень!F84+[1]лютий!F84+[1]березень!F84)</f>
        <v>18.85</v>
      </c>
      <c r="G84" s="12" t="n">
        <f aca="false">SUM([1]січень!G84+[1]лютий!G84+[1]березень!G84)</f>
        <v>0</v>
      </c>
      <c r="H84" s="12" t="n">
        <f aca="false">SUM([1]січень!H84+[1]лютий!H84+[1]березень!H84)</f>
        <v>40.99</v>
      </c>
      <c r="I84" s="12" t="n">
        <f aca="false">SUM([1]січень!I84+[1]лютий!I84+[1]березень!I84)</f>
        <v>0</v>
      </c>
      <c r="J84" s="13" t="n">
        <f aca="false">K84/D84</f>
        <v>35.1869829873576</v>
      </c>
      <c r="K84" s="14" t="n">
        <f aca="false">L84+M84+E84</f>
        <v>22544.3</v>
      </c>
      <c r="L84" s="14" t="n">
        <f aca="false">F84*1163</f>
        <v>21922.55</v>
      </c>
      <c r="M84" s="14" t="n">
        <f aca="false">G84*9.5</f>
        <v>0</v>
      </c>
    </row>
    <row r="85" customFormat="false" ht="12.8" hidden="false" customHeight="false" outlineLevel="0" collapsed="false">
      <c r="A85" s="9" t="n">
        <v>23</v>
      </c>
      <c r="B85" s="25" t="s">
        <v>91</v>
      </c>
      <c r="C85" s="26" t="n">
        <v>1240</v>
      </c>
      <c r="D85" s="26" t="n">
        <v>4778</v>
      </c>
      <c r="E85" s="12" t="n">
        <f aca="false">SUM([1]січень!E85+[1]лютий!E85+[1]березень!E85)</f>
        <v>7753.54</v>
      </c>
      <c r="F85" s="12" t="n">
        <f aca="false">SUM([1]січень!F85+[1]лютий!F85+[1]березень!F85)</f>
        <v>137.45</v>
      </c>
      <c r="G85" s="12" t="n">
        <f aca="false">SUM([1]січень!G85+[1]лютий!G85+[1]березень!G85)</f>
        <v>0</v>
      </c>
      <c r="H85" s="12" t="n">
        <f aca="false">SUM([1]січень!H85+[1]лютий!H85+[1]березень!H85)</f>
        <v>142.1</v>
      </c>
      <c r="I85" s="12" t="n">
        <f aca="false">SUM([1]січень!I85+[1]лютий!I85+[1]березень!I85)</f>
        <v>0</v>
      </c>
      <c r="J85" s="13" t="n">
        <f aca="false">K85/D85</f>
        <v>35.079089577229</v>
      </c>
      <c r="K85" s="14" t="n">
        <f aca="false">L85+M85+E85</f>
        <v>167607.89</v>
      </c>
      <c r="L85" s="14" t="n">
        <f aca="false">F85*1163</f>
        <v>159854.35</v>
      </c>
      <c r="M85" s="14" t="n">
        <f aca="false">G85*9.5</f>
        <v>0</v>
      </c>
    </row>
    <row r="86" customFormat="false" ht="12.8" hidden="false" customHeight="false" outlineLevel="0" collapsed="false">
      <c r="A86" s="9" t="n">
        <v>24</v>
      </c>
      <c r="B86" s="25" t="s">
        <v>92</v>
      </c>
      <c r="C86" s="26" t="n">
        <v>1411</v>
      </c>
      <c r="D86" s="26" t="n">
        <v>7885.7</v>
      </c>
      <c r="E86" s="12" t="n">
        <f aca="false">SUM([1]січень!E86+[1]лютий!E86+[1]березень!E86)</f>
        <v>23315.89</v>
      </c>
      <c r="F86" s="12" t="n">
        <f aca="false">SUM([1]січень!F86+[1]лютий!F86+[1]березень!F86)</f>
        <v>286.56</v>
      </c>
      <c r="G86" s="12" t="n">
        <f aca="false">SUM([1]січень!G86+[1]лютий!G86+[1]березень!G86)</f>
        <v>0</v>
      </c>
      <c r="H86" s="12" t="n">
        <f aca="false">SUM([1]січень!H86+[1]лютий!H86+[1]березень!H86)</f>
        <v>293.18</v>
      </c>
      <c r="I86" s="12" t="n">
        <f aca="false">SUM([1]січень!I86+[1]лютий!I86+[1]березень!I86)</f>
        <v>57</v>
      </c>
      <c r="J86" s="13" t="n">
        <f aca="false">K86/D86</f>
        <v>45.2192157956808</v>
      </c>
      <c r="K86" s="14" t="n">
        <f aca="false">L86+M86+E86</f>
        <v>356585.17</v>
      </c>
      <c r="L86" s="14" t="n">
        <f aca="false">F86*1163</f>
        <v>333269.28</v>
      </c>
      <c r="M86" s="14" t="n">
        <f aca="false">G86*9.5</f>
        <v>0</v>
      </c>
    </row>
    <row r="87" customFormat="false" ht="12.8" hidden="false" customHeight="false" outlineLevel="0" collapsed="false">
      <c r="A87" s="9" t="n">
        <v>25</v>
      </c>
      <c r="B87" s="25" t="s">
        <v>93</v>
      </c>
      <c r="C87" s="26" t="n">
        <v>1177</v>
      </c>
      <c r="D87" s="26" t="n">
        <v>6951.6</v>
      </c>
      <c r="E87" s="12" t="n">
        <f aca="false">SUM([1]січень!E87+[1]лютий!E87+[1]березень!E87)</f>
        <v>5702.55</v>
      </c>
      <c r="F87" s="12" t="n">
        <f aca="false">SUM([1]січень!F87+[1]лютий!F87+[1]березень!F87)</f>
        <v>219.6</v>
      </c>
      <c r="G87" s="12" t="n">
        <f aca="false">SUM([1]січень!G87+[1]лютий!G87+[1]березень!G87)</f>
        <v>0</v>
      </c>
      <c r="H87" s="12" t="n">
        <f aca="false">SUM([1]січень!H87+[1]лютий!H87+[1]березень!H87)</f>
        <v>161.89</v>
      </c>
      <c r="I87" s="12" t="n">
        <f aca="false">SUM([1]січень!I87+[1]лютий!I87+[1]березень!I87)</f>
        <v>0</v>
      </c>
      <c r="J87" s="13" t="n">
        <f aca="false">K87/D87</f>
        <v>37.5593172794752</v>
      </c>
      <c r="K87" s="14" t="n">
        <f aca="false">L87+M87+E87</f>
        <v>261097.35</v>
      </c>
      <c r="L87" s="14" t="n">
        <f aca="false">F87*1163</f>
        <v>255394.8</v>
      </c>
      <c r="M87" s="14" t="n">
        <f aca="false">G87*9.5</f>
        <v>0</v>
      </c>
    </row>
    <row r="88" customFormat="false" ht="12.8" hidden="false" customHeight="false" outlineLevel="0" collapsed="false">
      <c r="A88" s="9" t="n">
        <v>26</v>
      </c>
      <c r="B88" s="25" t="s">
        <v>94</v>
      </c>
      <c r="C88" s="26" t="n">
        <v>1365</v>
      </c>
      <c r="D88" s="26" t="n">
        <v>7804.9</v>
      </c>
      <c r="E88" s="12" t="n">
        <f aca="false">SUM([1]січень!E88+[1]лютий!E88+[1]березень!E88)</f>
        <v>8896.65</v>
      </c>
      <c r="F88" s="12" t="n">
        <f aca="false">SUM([1]січень!F88+[1]лютий!F88+[1]березень!F88)</f>
        <v>245.76</v>
      </c>
      <c r="G88" s="12" t="n">
        <f aca="false">SUM([1]січень!G88+[1]лютий!G88+[1]березень!G88)</f>
        <v>0</v>
      </c>
      <c r="H88" s="12" t="n">
        <f aca="false">SUM([1]січень!H88+[1]лютий!H88+[1]березень!H88)</f>
        <v>490.38</v>
      </c>
      <c r="I88" s="12" t="n">
        <f aca="false">SUM([1]січень!I88+[1]лютий!I88+[1]березень!I88)</f>
        <v>0</v>
      </c>
      <c r="J88" s="13" t="n">
        <f aca="false">K88/D88</f>
        <v>37.760321080347</v>
      </c>
      <c r="K88" s="14" t="n">
        <f aca="false">L88+M88+E88</f>
        <v>294715.53</v>
      </c>
      <c r="L88" s="14" t="n">
        <f aca="false">F88*1163</f>
        <v>285818.88</v>
      </c>
      <c r="M88" s="14" t="n">
        <f aca="false">G88*9.5</f>
        <v>0</v>
      </c>
    </row>
    <row r="89" customFormat="false" ht="12.8" hidden="false" customHeight="false" outlineLevel="0" collapsed="false">
      <c r="A89" s="9" t="n">
        <v>27</v>
      </c>
      <c r="B89" s="25" t="s">
        <v>95</v>
      </c>
      <c r="C89" s="26" t="n">
        <v>964</v>
      </c>
      <c r="D89" s="11" t="n">
        <v>6025.7</v>
      </c>
      <c r="E89" s="12" t="n">
        <f aca="false">SUM([1]січень!E89+[1]лютий!E89+[1]березень!E89)</f>
        <v>9628.16</v>
      </c>
      <c r="F89" s="12" t="n">
        <f aca="false">SUM([1]січень!F89+[1]лютий!F89+[1]березень!F89)</f>
        <v>151.78</v>
      </c>
      <c r="G89" s="12" t="n">
        <f aca="false">SUM([1]січень!G89+[1]лютий!G89+[1]березень!G89)</f>
        <v>0</v>
      </c>
      <c r="H89" s="12" t="n">
        <f aca="false">SUM([1]січень!H89+[1]лютий!H89+[1]березень!H89)</f>
        <v>280.1</v>
      </c>
      <c r="I89" s="12" t="n">
        <f aca="false">SUM([1]січень!I89+[1]лютий!I89+[1]березень!I89)</f>
        <v>39</v>
      </c>
      <c r="J89" s="13" t="n">
        <f aca="false">K89/D89</f>
        <v>30.8923942446521</v>
      </c>
      <c r="K89" s="14" t="n">
        <f aca="false">L89+M89+E89</f>
        <v>186148.3</v>
      </c>
      <c r="L89" s="14" t="n">
        <f aca="false">F89*1163</f>
        <v>176520.14</v>
      </c>
      <c r="M89" s="14" t="n">
        <f aca="false">G89*9.5</f>
        <v>0</v>
      </c>
    </row>
    <row r="90" customFormat="false" ht="12.8" hidden="false" customHeight="false" outlineLevel="0" collapsed="false">
      <c r="A90" s="9" t="n">
        <v>28</v>
      </c>
      <c r="B90" s="25" t="s">
        <v>96</v>
      </c>
      <c r="C90" s="26" t="n">
        <v>733</v>
      </c>
      <c r="D90" s="26" t="n">
        <v>5000</v>
      </c>
      <c r="E90" s="12" t="n">
        <f aca="false">SUM([1]січень!E90+[1]лютий!E90+[1]березень!E90)</f>
        <v>4584.38</v>
      </c>
      <c r="F90" s="12" t="n">
        <f aca="false">SUM([1]січень!F90+[1]лютий!F90+[1]березень!F90)</f>
        <v>144.94</v>
      </c>
      <c r="G90" s="12" t="n">
        <f aca="false">SUM([1]січень!G90+[1]лютий!G90+[1]березень!G90)</f>
        <v>0</v>
      </c>
      <c r="H90" s="12" t="n">
        <f aca="false">SUM([1]січень!H90+[1]лютий!H90+[1]березень!H90)</f>
        <v>265.13</v>
      </c>
      <c r="I90" s="12" t="n">
        <f aca="false">SUM([1]січень!I90+[1]лютий!I90+[1]березень!I90)</f>
        <v>44.88</v>
      </c>
      <c r="J90" s="13" t="n">
        <f aca="false">K90/D90</f>
        <v>34.62992</v>
      </c>
      <c r="K90" s="14" t="n">
        <f aca="false">L90+M90+E90</f>
        <v>173149.6</v>
      </c>
      <c r="L90" s="14" t="n">
        <f aca="false">F90*1163</f>
        <v>168565.22</v>
      </c>
      <c r="M90" s="14" t="n">
        <f aca="false">G90*9.5</f>
        <v>0</v>
      </c>
    </row>
    <row r="91" customFormat="false" ht="12.8" hidden="false" customHeight="false" outlineLevel="0" collapsed="false">
      <c r="A91" s="9" t="n">
        <v>29</v>
      </c>
      <c r="B91" s="25" t="s">
        <v>97</v>
      </c>
      <c r="C91" s="26" t="n">
        <v>1158</v>
      </c>
      <c r="D91" s="26" t="n">
        <v>4140</v>
      </c>
      <c r="E91" s="12" t="n">
        <f aca="false">SUM([1]січень!E91+[1]лютий!E91+[1]березень!E91)</f>
        <v>12052.96</v>
      </c>
      <c r="F91" s="12" t="n">
        <f aca="false">SUM([1]січень!F91+[1]лютий!F91+[1]березень!F91)</f>
        <v>0</v>
      </c>
      <c r="G91" s="12" t="n">
        <f aca="false">SUM([1]січень!G91+[1]лютий!G91+[1]березень!G91)</f>
        <v>12413.44</v>
      </c>
      <c r="H91" s="12" t="n">
        <f aca="false">SUM([1]січень!H91+[1]лютий!H91+[1]березень!H91)</f>
        <v>220.25</v>
      </c>
      <c r="I91" s="12" t="n">
        <f aca="false">SUM([1]січень!I91+[1]лютий!I91+[1]березень!I91)</f>
        <v>0</v>
      </c>
      <c r="J91" s="13" t="n">
        <f aca="false">K91/D91</f>
        <v>31.3962898550725</v>
      </c>
      <c r="K91" s="14" t="n">
        <f aca="false">L91+M91+E91</f>
        <v>129980.64</v>
      </c>
      <c r="L91" s="14" t="n">
        <f aca="false">F91*1163</f>
        <v>0</v>
      </c>
      <c r="M91" s="14" t="n">
        <f aca="false">G91*9.5</f>
        <v>117927.68</v>
      </c>
    </row>
    <row r="92" customFormat="false" ht="12.8" hidden="false" customHeight="false" outlineLevel="0" collapsed="false">
      <c r="A92" s="9" t="n">
        <v>30</v>
      </c>
      <c r="B92" s="25" t="s">
        <v>98</v>
      </c>
      <c r="C92" s="26" t="n">
        <v>1503</v>
      </c>
      <c r="D92" s="26" t="n">
        <v>9462</v>
      </c>
      <c r="E92" s="12" t="n">
        <f aca="false">SUM([1]січень!E92+[1]лютий!E92+[1]березень!E92)</f>
        <v>14725.09</v>
      </c>
      <c r="F92" s="12" t="n">
        <f aca="false">SUM([1]січень!F92+[1]лютий!F92+[1]березень!F92)</f>
        <v>232.9</v>
      </c>
      <c r="G92" s="12" t="n">
        <f aca="false">SUM([1]січень!G92+[1]лютий!G92+[1]березень!G92)</f>
        <v>0</v>
      </c>
      <c r="H92" s="12" t="n">
        <f aca="false">SUM([1]січень!H92+[1]лютий!H92+[1]березень!H92)</f>
        <v>281.63</v>
      </c>
      <c r="I92" s="12" t="n">
        <f aca="false">SUM([1]січень!I92+[1]лютий!I92+[1]березень!I92)</f>
        <v>0</v>
      </c>
      <c r="J92" s="13" t="n">
        <f aca="false">K92/D92</f>
        <v>30.182603043754</v>
      </c>
      <c r="K92" s="14" t="n">
        <f aca="false">L92+M92+E92</f>
        <v>285587.79</v>
      </c>
      <c r="L92" s="14" t="n">
        <f aca="false">F92*1163</f>
        <v>270862.7</v>
      </c>
      <c r="M92" s="14" t="n">
        <f aca="false">G92*9.5</f>
        <v>0</v>
      </c>
    </row>
    <row r="93" customFormat="false" ht="12.8" hidden="false" customHeight="false" outlineLevel="0" collapsed="false">
      <c r="A93" s="9" t="n">
        <v>31</v>
      </c>
      <c r="B93" s="25" t="s">
        <v>99</v>
      </c>
      <c r="C93" s="26" t="n">
        <v>1401</v>
      </c>
      <c r="D93" s="26" t="n">
        <v>7969.6</v>
      </c>
      <c r="E93" s="12" t="n">
        <f aca="false">SUM([1]січень!E93+[1]лютий!E93+[1]березень!E93)</f>
        <v>8302.98</v>
      </c>
      <c r="F93" s="12" t="n">
        <f aca="false">SUM([1]січень!F93+[1]лютий!F93+[1]березень!F93)</f>
        <v>238.19</v>
      </c>
      <c r="G93" s="12" t="n">
        <f aca="false">SUM([1]січень!G93+[1]лютий!G93+[1]березень!G93)</f>
        <v>0</v>
      </c>
      <c r="H93" s="12" t="n">
        <f aca="false">SUM([1]січень!H93+[1]лютий!H93+[1]березень!H93)</f>
        <v>415.34</v>
      </c>
      <c r="I93" s="12" t="n">
        <f aca="false">SUM([1]січень!I93+[1]лютий!I93+[1]березень!I93)</f>
        <v>0</v>
      </c>
      <c r="J93" s="13" t="n">
        <f aca="false">K93/D93</f>
        <v>35.8007867396105</v>
      </c>
      <c r="K93" s="14" t="n">
        <f aca="false">L93+M93+E93</f>
        <v>285317.95</v>
      </c>
      <c r="L93" s="14" t="n">
        <f aca="false">F93*1163</f>
        <v>277014.97</v>
      </c>
      <c r="M93" s="14" t="n">
        <f aca="false">G93*9.5</f>
        <v>0</v>
      </c>
    </row>
    <row r="94" customFormat="false" ht="12.8" hidden="false" customHeight="false" outlineLevel="0" collapsed="false">
      <c r="A94" s="9" t="n">
        <v>32</v>
      </c>
      <c r="B94" s="25" t="s">
        <v>100</v>
      </c>
      <c r="C94" s="26" t="n">
        <v>1776</v>
      </c>
      <c r="D94" s="26" t="n">
        <v>7559.9</v>
      </c>
      <c r="E94" s="12" t="n">
        <f aca="false">SUM([1]січень!E94+[1]лютий!E94+[1]березень!E94)</f>
        <v>17352.42</v>
      </c>
      <c r="F94" s="12" t="n">
        <f aca="false">SUM([1]січень!F94+[1]лютий!F94+[1]березень!F94)</f>
        <v>184.74</v>
      </c>
      <c r="G94" s="12" t="n">
        <f aca="false">SUM([1]січень!G94+[1]лютий!G94+[1]березень!G94)</f>
        <v>0</v>
      </c>
      <c r="H94" s="12" t="n">
        <f aca="false">SUM([1]січень!H94+[1]лютий!H94+[1]березень!H94)</f>
        <v>339.76</v>
      </c>
      <c r="I94" s="12" t="n">
        <f aca="false">SUM([1]січень!I94+[1]лютий!I94+[1]березень!I94)</f>
        <v>0</v>
      </c>
      <c r="J94" s="13" t="n">
        <f aca="false">K94/D94</f>
        <v>30.7153586687655</v>
      </c>
      <c r="K94" s="14" t="n">
        <f aca="false">L94+M94+E94</f>
        <v>232205.04</v>
      </c>
      <c r="L94" s="14" t="n">
        <f aca="false">F94*1163</f>
        <v>214852.62</v>
      </c>
      <c r="M94" s="14" t="n">
        <f aca="false">G94*9.5</f>
        <v>0</v>
      </c>
    </row>
    <row r="95" customFormat="false" ht="12.8" hidden="false" customHeight="false" outlineLevel="0" collapsed="false">
      <c r="A95" s="9" t="n">
        <v>33</v>
      </c>
      <c r="B95" s="25" t="s">
        <v>101</v>
      </c>
      <c r="C95" s="26" t="n">
        <v>1550</v>
      </c>
      <c r="D95" s="26" t="n">
        <v>6358.8</v>
      </c>
      <c r="E95" s="12" t="n">
        <f aca="false">SUM([1]січень!E95+[1]лютий!E95+[1]березень!E95)</f>
        <v>9225.11</v>
      </c>
      <c r="F95" s="12" t="n">
        <f aca="false">SUM([1]січень!F95+[1]лютий!F95+[1]березень!F95)</f>
        <v>158.8</v>
      </c>
      <c r="G95" s="12" t="n">
        <f aca="false">SUM([1]січень!G95+[1]лютий!G95+[1]березень!G95)</f>
        <v>0</v>
      </c>
      <c r="H95" s="12" t="n">
        <f aca="false">SUM([1]січень!H95+[1]лютий!H95+[1]березень!H95)</f>
        <v>374.01</v>
      </c>
      <c r="I95" s="12" t="n">
        <f aca="false">SUM([1]січень!I95+[1]лютий!I95+[1]березень!I95)</f>
        <v>0</v>
      </c>
      <c r="J95" s="13" t="n">
        <f aca="false">K95/D95</f>
        <v>30.4946703780588</v>
      </c>
      <c r="K95" s="14" t="n">
        <f aca="false">L95+M95+E95</f>
        <v>193909.51</v>
      </c>
      <c r="L95" s="14" t="n">
        <f aca="false">F95*1163</f>
        <v>184684.4</v>
      </c>
      <c r="M95" s="14" t="n">
        <f aca="false">G95*9.5</f>
        <v>0</v>
      </c>
    </row>
    <row r="96" customFormat="false" ht="12.8" hidden="false" customHeight="false" outlineLevel="0" collapsed="false">
      <c r="A96" s="9" t="n">
        <v>34</v>
      </c>
      <c r="B96" s="25" t="s">
        <v>102</v>
      </c>
      <c r="C96" s="26" t="n">
        <v>391</v>
      </c>
      <c r="D96" s="26" t="n">
        <v>5626</v>
      </c>
      <c r="E96" s="12" t="n">
        <f aca="false">SUM([1]січень!E96+[1]лютий!E96+[1]березень!E96)</f>
        <v>9823.87</v>
      </c>
      <c r="F96" s="12" t="n">
        <f aca="false">SUM([1]січень!F96+[1]лютий!F96+[1]березень!F96)</f>
        <v>156.46</v>
      </c>
      <c r="G96" s="12" t="n">
        <f aca="false">SUM([1]січень!G96+[1]лютий!G96+[1]березень!G96)</f>
        <v>0</v>
      </c>
      <c r="H96" s="12" t="n">
        <f aca="false">SUM([1]січень!H96+[1]лютий!H96+[1]березень!H96)</f>
        <v>228.65</v>
      </c>
      <c r="I96" s="12" t="n">
        <f aca="false">SUM([1]січень!I96+[1]лютий!I96+[1]березень!I96)</f>
        <v>0</v>
      </c>
      <c r="J96" s="13" t="n">
        <f aca="false">K96/D96</f>
        <v>34.0893796658372</v>
      </c>
      <c r="K96" s="14" t="n">
        <f aca="false">L96+M96+E96</f>
        <v>191786.85</v>
      </c>
      <c r="L96" s="14" t="n">
        <f aca="false">F96*1163</f>
        <v>181962.98</v>
      </c>
      <c r="M96" s="14" t="n">
        <f aca="false">G96*9.5</f>
        <v>0</v>
      </c>
    </row>
    <row r="97" customFormat="false" ht="12.8" hidden="false" customHeight="false" outlineLevel="0" collapsed="false">
      <c r="A97" s="9" t="n">
        <v>35</v>
      </c>
      <c r="B97" s="25" t="s">
        <v>103</v>
      </c>
      <c r="C97" s="26" t="n">
        <v>819</v>
      </c>
      <c r="D97" s="26" t="n">
        <v>7454.8</v>
      </c>
      <c r="E97" s="12" t="n">
        <f aca="false">SUM([1]січень!E97+[1]лютий!E97+[1]березень!E97)</f>
        <v>4518.23</v>
      </c>
      <c r="F97" s="12" t="n">
        <f aca="false">SUM([1]січень!F97+[1]лютий!F97+[1]березень!F97)</f>
        <v>182.69</v>
      </c>
      <c r="G97" s="12" t="n">
        <f aca="false">SUM([1]січень!G97+[1]лютий!G97+[1]березень!G97)</f>
        <v>0</v>
      </c>
      <c r="H97" s="12" t="n">
        <f aca="false">SUM([1]січень!H97+[1]лютий!H97+[1]березень!H97)</f>
        <v>217.02</v>
      </c>
      <c r="I97" s="12" t="n">
        <f aca="false">SUM([1]січень!I97+[1]лютий!I97+[1]березень!I97)</f>
        <v>0</v>
      </c>
      <c r="J97" s="13" t="n">
        <f aca="false">K97/D97</f>
        <v>29.1069780544079</v>
      </c>
      <c r="K97" s="14" t="n">
        <f aca="false">L97+M97+E97</f>
        <v>216986.7</v>
      </c>
      <c r="L97" s="14" t="n">
        <f aca="false">F97*1163</f>
        <v>212468.47</v>
      </c>
      <c r="M97" s="14" t="n">
        <f aca="false">G97*9.5</f>
        <v>0</v>
      </c>
    </row>
    <row r="98" customFormat="false" ht="12.8" hidden="false" customHeight="false" outlineLevel="0" collapsed="false">
      <c r="A98" s="9" t="n">
        <v>36</v>
      </c>
      <c r="B98" s="25" t="s">
        <v>104</v>
      </c>
      <c r="C98" s="26" t="n">
        <v>627</v>
      </c>
      <c r="D98" s="26" t="n">
        <v>9508</v>
      </c>
      <c r="E98" s="12" t="n">
        <f aca="false">SUM([1]січень!E98+[1]лютий!E98+[1]березень!E98)</f>
        <v>38254.19</v>
      </c>
      <c r="F98" s="12" t="n">
        <f aca="false">SUM([1]січень!F98+[1]лютий!F98+[1]березень!F98)</f>
        <v>161.24</v>
      </c>
      <c r="G98" s="12" t="n">
        <f aca="false">SUM([1]січень!G98+[1]лютий!G98+[1]березень!G98)</f>
        <v>0</v>
      </c>
      <c r="H98" s="12" t="n">
        <f aca="false">SUM([1]січень!H98+[1]лютий!H98+[1]березень!H98)</f>
        <v>509.27</v>
      </c>
      <c r="I98" s="12" t="n">
        <f aca="false">SUM([1]січень!I98+[1]лютий!I98+[1]березень!I98)</f>
        <v>79.96</v>
      </c>
      <c r="J98" s="13" t="n">
        <f aca="false">K98/D98</f>
        <v>23.7459307951199</v>
      </c>
      <c r="K98" s="14" t="n">
        <f aca="false">L98+M98+E98</f>
        <v>225776.31</v>
      </c>
      <c r="L98" s="14" t="n">
        <f aca="false">F98*1163</f>
        <v>187522.12</v>
      </c>
      <c r="M98" s="14" t="n">
        <f aca="false">G98*9.5</f>
        <v>0</v>
      </c>
    </row>
    <row r="99" customFormat="false" ht="12.8" hidden="false" customHeight="false" outlineLevel="0" collapsed="false">
      <c r="A99" s="9" t="n">
        <v>37</v>
      </c>
      <c r="B99" s="25" t="s">
        <v>105</v>
      </c>
      <c r="C99" s="26" t="n">
        <v>527</v>
      </c>
      <c r="D99" s="26" t="n">
        <v>5073</v>
      </c>
      <c r="E99" s="12" t="n">
        <f aca="false">SUM([1]січень!E99+[1]лютий!E99+[1]березень!E99)</f>
        <v>127962.88</v>
      </c>
      <c r="F99" s="12" t="n">
        <f aca="false">SUM([1]січень!F99+[1]лютий!F99+[1]березень!F99)</f>
        <v>0</v>
      </c>
      <c r="G99" s="12" t="n">
        <f aca="false">SUM([1]січень!G99+[1]лютий!G99+[1]березень!G99)</f>
        <v>0</v>
      </c>
      <c r="H99" s="12" t="n">
        <f aca="false">SUM([1]січень!H99+[1]лютий!H99+[1]березень!H99)</f>
        <v>144.13</v>
      </c>
      <c r="I99" s="12" t="n">
        <f aca="false">SUM([1]січень!I99+[1]лютий!I99+[1]березень!I99)</f>
        <v>0</v>
      </c>
      <c r="J99" s="13" t="n">
        <f aca="false">K99/D99</f>
        <v>25.2243012024443</v>
      </c>
      <c r="K99" s="14" t="n">
        <f aca="false">L99+M99+E99</f>
        <v>127962.88</v>
      </c>
      <c r="L99" s="14" t="n">
        <f aca="false">F99*1163</f>
        <v>0</v>
      </c>
      <c r="M99" s="14" t="n">
        <f aca="false">G99*9.5</f>
        <v>0</v>
      </c>
    </row>
    <row r="100" customFormat="false" ht="12.8" hidden="false" customHeight="false" outlineLevel="0" collapsed="false">
      <c r="A100" s="9" t="n">
        <v>38</v>
      </c>
      <c r="B100" s="25" t="s">
        <v>106</v>
      </c>
      <c r="C100" s="26" t="n">
        <v>1702</v>
      </c>
      <c r="D100" s="26" t="n">
        <v>8678</v>
      </c>
      <c r="E100" s="12" t="n">
        <f aca="false">SUM([1]січень!E100+[1]лютий!E100+[1]березень!E100)</f>
        <v>9150.32</v>
      </c>
      <c r="F100" s="12" t="n">
        <f aca="false">SUM([1]січень!F100+[1]лютий!F100+[1]березень!F100)</f>
        <v>168.31</v>
      </c>
      <c r="G100" s="12" t="n">
        <f aca="false">SUM([1]січень!G100+[1]лютий!G100+[1]березень!G100)</f>
        <v>0</v>
      </c>
      <c r="H100" s="12" t="n">
        <f aca="false">SUM([1]січень!H100+[1]лютий!H100+[1]березень!H100)</f>
        <v>329.31</v>
      </c>
      <c r="I100" s="12" t="n">
        <f aca="false">SUM([1]січень!I100+[1]лютий!I100+[1]березень!I100)</f>
        <v>0</v>
      </c>
      <c r="J100" s="13" t="n">
        <f aca="false">K100/D100</f>
        <v>23.6108377506338</v>
      </c>
      <c r="K100" s="14" t="n">
        <f aca="false">L100+M100+E100</f>
        <v>204894.85</v>
      </c>
      <c r="L100" s="14" t="n">
        <f aca="false">F100*1163</f>
        <v>195744.53</v>
      </c>
      <c r="M100" s="14" t="n">
        <f aca="false">G100*9.5</f>
        <v>0</v>
      </c>
    </row>
    <row r="101" customFormat="false" ht="12.8" hidden="false" customHeight="false" outlineLevel="0" collapsed="false">
      <c r="A101" s="9" t="n">
        <v>39</v>
      </c>
      <c r="B101" s="25" t="s">
        <v>107</v>
      </c>
      <c r="C101" s="26" t="n">
        <v>667</v>
      </c>
      <c r="D101" s="26" t="n">
        <v>10267.3</v>
      </c>
      <c r="E101" s="12" t="n">
        <f aca="false">SUM([1]січень!E101+[1]лютий!E101+[1]березень!E101)</f>
        <v>10317.95</v>
      </c>
      <c r="F101" s="12" t="n">
        <f aca="false">SUM([1]січень!F101+[1]лютий!F101+[1]березень!F101)</f>
        <v>133.11</v>
      </c>
      <c r="G101" s="12" t="n">
        <f aca="false">SUM([1]січень!G101+[1]лютий!G101+[1]березень!G101)</f>
        <v>0</v>
      </c>
      <c r="H101" s="12" t="n">
        <f aca="false">SUM([1]січень!H101+[1]лютий!H101+[1]березень!H101)</f>
        <v>322.92</v>
      </c>
      <c r="I101" s="12" t="n">
        <f aca="false">SUM([1]січень!I101+[1]лютий!I101+[1]березень!I101)</f>
        <v>19</v>
      </c>
      <c r="J101" s="13" t="n">
        <f aca="false">K101/D101</f>
        <v>16.0826000993445</v>
      </c>
      <c r="K101" s="14" t="n">
        <f aca="false">L101+M101+E101</f>
        <v>165124.88</v>
      </c>
      <c r="L101" s="14" t="n">
        <f aca="false">F101*1163</f>
        <v>154806.93</v>
      </c>
      <c r="M101" s="14" t="n">
        <f aca="false">G101*9.5</f>
        <v>0</v>
      </c>
    </row>
    <row r="102" customFormat="false" ht="12.8" hidden="false" customHeight="false" outlineLevel="0" collapsed="false">
      <c r="A102" s="9" t="n">
        <v>40</v>
      </c>
      <c r="B102" s="25" t="s">
        <v>108</v>
      </c>
      <c r="C102" s="26" t="n">
        <v>1824</v>
      </c>
      <c r="D102" s="26" t="n">
        <v>14670</v>
      </c>
      <c r="E102" s="12" t="n">
        <f aca="false">SUM([1]січень!E102+[1]лютий!E102+[1]березень!E102)</f>
        <v>32039.63</v>
      </c>
      <c r="F102" s="12" t="n">
        <f aca="false">SUM([1]січень!F102+[1]лютий!F102+[1]березень!F102)</f>
        <v>134.67</v>
      </c>
      <c r="G102" s="12" t="n">
        <f aca="false">SUM([1]січень!G102+[1]лютий!G102+[1]березень!G102)</f>
        <v>0</v>
      </c>
      <c r="H102" s="12" t="n">
        <f aca="false">SUM([1]січень!H102+[1]лютий!H102+[1]березень!H102)</f>
        <v>910.28</v>
      </c>
      <c r="I102" s="12" t="n">
        <f aca="false">SUM([1]січень!I102+[1]лютий!I102+[1]березень!I102)</f>
        <v>155.57</v>
      </c>
      <c r="J102" s="13" t="n">
        <f aca="false">K102/D102</f>
        <v>12.8603162917519</v>
      </c>
      <c r="K102" s="14" t="n">
        <f aca="false">L102+M102+E102</f>
        <v>188660.84</v>
      </c>
      <c r="L102" s="14" t="n">
        <f aca="false">F102*1163</f>
        <v>156621.21</v>
      </c>
      <c r="M102" s="14" t="n">
        <f aca="false">G102*9.5</f>
        <v>0</v>
      </c>
    </row>
    <row r="103" customFormat="false" ht="12.8" hidden="false" customHeight="false" outlineLevel="0" collapsed="false">
      <c r="A103" s="9" t="n">
        <v>41</v>
      </c>
      <c r="B103" s="25" t="s">
        <v>109</v>
      </c>
      <c r="C103" s="26" t="n">
        <v>101</v>
      </c>
      <c r="D103" s="26" t="n">
        <v>763</v>
      </c>
      <c r="E103" s="12" t="n">
        <f aca="false">SUM([1]січень!E103+[1]лютий!E103+[1]березень!E103)</f>
        <v>7012.44</v>
      </c>
      <c r="F103" s="12" t="n">
        <f aca="false">SUM([1]січень!F103+[1]лютий!F103+[1]березень!F103)</f>
        <v>0</v>
      </c>
      <c r="G103" s="12" t="n">
        <f aca="false">SUM([1]січень!G103+[1]лютий!G103+[1]березень!G103)</f>
        <v>0</v>
      </c>
      <c r="H103" s="12" t="n">
        <f aca="false">SUM([1]січень!H103+[1]лютий!H103+[1]березень!H103)</f>
        <v>0</v>
      </c>
      <c r="I103" s="12" t="n">
        <f aca="false">SUM([1]січень!I103+[1]лютий!I103+[1]березень!I103)</f>
        <v>0</v>
      </c>
      <c r="J103" s="13" t="n">
        <f aca="false">K103/D103</f>
        <v>9.19061598951507</v>
      </c>
      <c r="K103" s="14" t="n">
        <f aca="false">L103+M103+E103</f>
        <v>7012.44</v>
      </c>
      <c r="L103" s="14" t="n">
        <f aca="false">F103*1163</f>
        <v>0</v>
      </c>
      <c r="M103" s="14" t="n">
        <f aca="false">G103*9.5</f>
        <v>0</v>
      </c>
    </row>
    <row r="104" customFormat="false" ht="12.8" hidden="false" customHeight="false" outlineLevel="0" collapsed="false">
      <c r="A104" s="9" t="n">
        <v>42</v>
      </c>
      <c r="B104" s="25" t="s">
        <v>110</v>
      </c>
      <c r="C104" s="26" t="n">
        <v>57</v>
      </c>
      <c r="D104" s="26" t="n">
        <v>626</v>
      </c>
      <c r="E104" s="12" t="n">
        <f aca="false">SUM([1]січень!E104+[1]лютий!E104+[1]березень!E104)</f>
        <v>3868.89</v>
      </c>
      <c r="F104" s="12" t="n">
        <f aca="false">SUM([1]січень!F104+[1]лютий!F104+[1]березень!F104)</f>
        <v>0</v>
      </c>
      <c r="G104" s="12" t="n">
        <f aca="false">SUM([1]січень!G104+[1]лютий!G104+[1]березень!G104)</f>
        <v>0</v>
      </c>
      <c r="H104" s="12" t="n">
        <f aca="false">SUM([1]січень!H104+[1]лютий!H104+[1]березень!H104)</f>
        <v>63.07</v>
      </c>
      <c r="I104" s="12" t="n">
        <f aca="false">SUM([1]січень!I104+[1]лютий!I104+[1]березень!I104)</f>
        <v>0</v>
      </c>
      <c r="J104" s="13" t="n">
        <f aca="false">K104/D104</f>
        <v>6.18033546325879</v>
      </c>
      <c r="K104" s="14" t="n">
        <f aca="false">L104+M104+E104</f>
        <v>3868.89</v>
      </c>
      <c r="L104" s="14" t="n">
        <f aca="false">F104*1163</f>
        <v>0</v>
      </c>
      <c r="M104" s="14" t="n">
        <f aca="false">G104*9.5</f>
        <v>0</v>
      </c>
    </row>
    <row r="105" customFormat="false" ht="12.8" hidden="false" customHeight="false" outlineLevel="0" collapsed="false">
      <c r="A105" s="9" t="n">
        <v>43</v>
      </c>
      <c r="B105" s="25" t="s">
        <v>111</v>
      </c>
      <c r="C105" s="26" t="n">
        <v>163</v>
      </c>
      <c r="D105" s="11" t="n">
        <v>1947.3</v>
      </c>
      <c r="E105" s="12" t="n">
        <f aca="false">SUM([1]січень!E105+[1]лютий!E105+[1]березень!E105)</f>
        <v>10701.43</v>
      </c>
      <c r="F105" s="12" t="n">
        <f aca="false">SUM([1]січень!F105+[1]лютий!F105+[1]березень!F105)</f>
        <v>0</v>
      </c>
      <c r="G105" s="12" t="n">
        <f aca="false">SUM([1]січень!G105+[1]лютий!G105+[1]березень!G105)</f>
        <v>0</v>
      </c>
      <c r="H105" s="12" t="n">
        <f aca="false">SUM([1]січень!H105+[1]лютий!H105+[1]березень!H105)</f>
        <v>75.6</v>
      </c>
      <c r="I105" s="12" t="n">
        <f aca="false">SUM([1]січень!I105+[1]лютий!I105+[1]березень!I105)</f>
        <v>0</v>
      </c>
      <c r="J105" s="13" t="n">
        <f aca="false">K105/D105</f>
        <v>5.4955220048272</v>
      </c>
      <c r="K105" s="14" t="n">
        <f aca="false">L105+M105+E105</f>
        <v>10701.43</v>
      </c>
      <c r="L105" s="14" t="n">
        <f aca="false">F105*1193</f>
        <v>0</v>
      </c>
      <c r="M105" s="14" t="n">
        <f aca="false">G105*9.5</f>
        <v>0</v>
      </c>
    </row>
    <row r="106" customFormat="false" ht="23.85" hidden="false" customHeight="false" outlineLevel="0" collapsed="false">
      <c r="A106" s="9" t="n">
        <v>44</v>
      </c>
      <c r="B106" s="25" t="s">
        <v>112</v>
      </c>
      <c r="C106" s="26" t="n">
        <v>310</v>
      </c>
      <c r="D106" s="26" t="n">
        <v>1443</v>
      </c>
      <c r="E106" s="12" t="n">
        <f aca="false">SUM([1]січень!E106+[1]лютий!E106+[1]березень!E106)</f>
        <v>645.36</v>
      </c>
      <c r="F106" s="12" t="n">
        <f aca="false">SUM([1]січень!F106+[1]лютий!F106+[1]березень!F106)</f>
        <v>0</v>
      </c>
      <c r="G106" s="12" t="n">
        <f aca="false">SUM([1]січень!G106+[1]лютий!G106+[1]березень!G106)</f>
        <v>0</v>
      </c>
      <c r="H106" s="12" t="n">
        <f aca="false">SUM([1]січень!H106+[1]лютий!H106+[1]березень!H106)</f>
        <v>0</v>
      </c>
      <c r="I106" s="12" t="n">
        <f aca="false">SUM([1]січень!I106+[1]лютий!I106+[1]березень!I106)</f>
        <v>0</v>
      </c>
      <c r="J106" s="13" t="n">
        <f aca="false">K106/D106</f>
        <v>0.447234927234927</v>
      </c>
      <c r="K106" s="14" t="n">
        <f aca="false">L106+M106+E106</f>
        <v>645.36</v>
      </c>
      <c r="L106" s="14" t="n">
        <f aca="false">F106*1163</f>
        <v>0</v>
      </c>
      <c r="M106" s="14" t="n">
        <f aca="false">G106*9.5</f>
        <v>0</v>
      </c>
    </row>
    <row r="107" customFormat="false" ht="12.8" hidden="false" customHeight="false" outlineLevel="0" collapsed="false">
      <c r="A107" s="9" t="n">
        <v>45</v>
      </c>
      <c r="B107" s="25" t="s">
        <v>113</v>
      </c>
      <c r="C107" s="26" t="n">
        <v>26</v>
      </c>
      <c r="D107" s="26" t="n">
        <v>154</v>
      </c>
      <c r="E107" s="12" t="n">
        <f aca="false">SUM([1]лютий!E107+[1]березень!E107)</f>
        <v>96.66</v>
      </c>
      <c r="F107" s="12" t="n">
        <f aca="false">SUM([1]лютий!F107+[1]березень!F107)</f>
        <v>0</v>
      </c>
      <c r="G107" s="12" t="n">
        <f aca="false">SUM([1]лютий!G107+[1]березень!G107)</f>
        <v>0</v>
      </c>
      <c r="H107" s="12" t="n">
        <f aca="false">SUM([1]лютий!H107+[1]березень!H107)</f>
        <v>0</v>
      </c>
      <c r="I107" s="12" t="n">
        <f aca="false">SUM([1]лютий!I107+[1]березень!I107)</f>
        <v>0</v>
      </c>
      <c r="J107" s="13" t="n">
        <f aca="false">K107/D107</f>
        <v>0.627662337662338</v>
      </c>
      <c r="K107" s="14" t="n">
        <f aca="false">L107+M107+E107</f>
        <v>96.66</v>
      </c>
      <c r="L107" s="14" t="n">
        <f aca="false">F107*1163</f>
        <v>0</v>
      </c>
      <c r="M107" s="14" t="n">
        <f aca="false">G107*9.5</f>
        <v>0</v>
      </c>
    </row>
    <row r="108" customFormat="false" ht="13.8" hidden="false" customHeight="false" outlineLevel="0" collapsed="false">
      <c r="A108" s="22"/>
      <c r="B108" s="17" t="s">
        <v>66</v>
      </c>
      <c r="C108" s="18" t="n">
        <f aca="false">SUM(C63:C107)</f>
        <v>37813</v>
      </c>
      <c r="D108" s="18" t="n">
        <f aca="false">SUM(D63:D107)</f>
        <v>212648.49</v>
      </c>
      <c r="E108" s="18" t="n">
        <f aca="false">SUM(E63:E107)</f>
        <v>589242.35</v>
      </c>
      <c r="F108" s="18" t="n">
        <f aca="false">SUM(F63:F107)</f>
        <v>5743.77</v>
      </c>
      <c r="G108" s="18" t="n">
        <f aca="false">SUM(G63:G107)</f>
        <v>51540.24</v>
      </c>
      <c r="H108" s="18" t="n">
        <f aca="false">SUM(H63:H107)</f>
        <v>10862.24</v>
      </c>
      <c r="I108" s="18" t="n">
        <f aca="false">SUM(I63:I107)</f>
        <v>1008.08</v>
      </c>
      <c r="J108" s="20"/>
      <c r="K108" s="21"/>
      <c r="L108" s="21"/>
      <c r="M108" s="21"/>
    </row>
    <row r="109" customFormat="false" ht="13.8" hidden="false" customHeight="false" outlineLevel="0" collapsed="false">
      <c r="A109" s="22"/>
      <c r="B109" s="17" t="s">
        <v>67</v>
      </c>
      <c r="C109" s="18"/>
      <c r="D109" s="18"/>
      <c r="E109" s="18"/>
      <c r="F109" s="18"/>
      <c r="G109" s="18"/>
      <c r="H109" s="18"/>
      <c r="I109" s="18"/>
      <c r="J109" s="27" t="n">
        <f aca="false">SUM(J63:J107)/45</f>
        <v>42.7763343722913</v>
      </c>
      <c r="K109" s="21"/>
      <c r="L109" s="21"/>
      <c r="M109" s="21"/>
    </row>
    <row r="110" customFormat="false" ht="12.8" hidden="false" customHeight="false" outlineLevel="0" collapsed="false">
      <c r="A110" s="22"/>
      <c r="B110" s="22" t="s">
        <v>114</v>
      </c>
      <c r="C110" s="22"/>
      <c r="D110" s="22"/>
      <c r="E110" s="28" t="n">
        <f aca="false">E56+E108</f>
        <v>1130356.05</v>
      </c>
      <c r="F110" s="28" t="n">
        <f aca="false">F56+F108</f>
        <v>9281.66</v>
      </c>
      <c r="G110" s="28" t="n">
        <f aca="false">G56+G108</f>
        <v>71970.8</v>
      </c>
      <c r="H110" s="28" t="n">
        <f aca="false">H56+H108</f>
        <v>24794.42</v>
      </c>
      <c r="I110" s="28" t="n">
        <f aca="false">I56+I108</f>
        <v>5833.16</v>
      </c>
      <c r="J110" s="22"/>
      <c r="K110" s="22"/>
      <c r="L110" s="22"/>
      <c r="M110" s="22"/>
    </row>
    <row r="111" customFormat="false" ht="13.8" hidden="false" customHeight="false" outlineLevel="0" collapsed="false">
      <c r="A111" s="29"/>
      <c r="B111" s="30"/>
      <c r="C111" s="31"/>
      <c r="D111" s="31"/>
      <c r="E111" s="31"/>
      <c r="F111" s="31"/>
      <c r="G111" s="31"/>
      <c r="H111" s="31"/>
      <c r="I111" s="31"/>
      <c r="J111" s="32"/>
      <c r="K111" s="33"/>
      <c r="L111" s="33"/>
      <c r="M111" s="33"/>
    </row>
    <row r="112" customFormat="false" ht="13.8" hidden="false" customHeight="false" outlineLevel="0" collapsed="false">
      <c r="A112" s="29"/>
      <c r="B112" s="30"/>
      <c r="C112" s="31"/>
      <c r="D112" s="31"/>
      <c r="E112" s="31"/>
      <c r="F112" s="31"/>
      <c r="G112" s="31"/>
      <c r="H112" s="31"/>
      <c r="I112" s="31"/>
      <c r="J112" s="32"/>
      <c r="K112" s="33"/>
      <c r="L112" s="33"/>
      <c r="M112" s="33"/>
    </row>
    <row r="113" customFormat="false" ht="13.8" hidden="false" customHeight="false" outlineLevel="0" collapsed="false">
      <c r="A113" s="29"/>
      <c r="B113" s="30"/>
      <c r="C113" s="31"/>
      <c r="D113" s="31"/>
      <c r="E113" s="31"/>
      <c r="F113" s="31"/>
      <c r="G113" s="31"/>
      <c r="H113" s="31"/>
      <c r="I113" s="31"/>
      <c r="J113" s="32"/>
      <c r="K113" s="33"/>
      <c r="L113" s="33"/>
      <c r="M113" s="33"/>
    </row>
    <row r="114" customFormat="false" ht="13.8" hidden="false" customHeight="false" outlineLevel="0" collapsed="false">
      <c r="A114" s="29"/>
      <c r="B114" s="30"/>
      <c r="C114" s="31"/>
      <c r="D114" s="31"/>
      <c r="E114" s="31"/>
      <c r="F114" s="31"/>
      <c r="G114" s="31"/>
      <c r="H114" s="31"/>
      <c r="I114" s="31"/>
      <c r="J114" s="32"/>
      <c r="K114" s="33"/>
      <c r="L114" s="33"/>
      <c r="M114" s="33"/>
    </row>
    <row r="115" customFormat="false" ht="13.8" hidden="false" customHeight="false" outlineLevel="0" collapsed="false">
      <c r="A115" s="29"/>
      <c r="B115" s="30"/>
      <c r="C115" s="31"/>
      <c r="D115" s="31"/>
      <c r="E115" s="31"/>
      <c r="F115" s="31"/>
      <c r="G115" s="31"/>
      <c r="H115" s="31"/>
      <c r="I115" s="31"/>
      <c r="J115" s="32"/>
      <c r="K115" s="33"/>
      <c r="L115" s="33"/>
      <c r="M115" s="33"/>
    </row>
    <row r="116" customFormat="false" ht="13.8" hidden="false" customHeight="false" outlineLevel="0" collapsed="false">
      <c r="A116" s="29"/>
      <c r="B116" s="30"/>
      <c r="C116" s="31"/>
      <c r="D116" s="31"/>
      <c r="E116" s="31"/>
      <c r="F116" s="31"/>
      <c r="G116" s="31"/>
      <c r="H116" s="31"/>
      <c r="I116" s="31"/>
      <c r="J116" s="32"/>
      <c r="K116" s="34"/>
      <c r="L116" s="33"/>
      <c r="M116" s="33"/>
    </row>
    <row r="117" customFormat="false" ht="12.8" hidden="false" customHeight="false" outlineLevel="0" collapsed="false">
      <c r="C117" s="1"/>
      <c r="D117" s="1"/>
      <c r="E117" s="1"/>
      <c r="F117" s="1"/>
      <c r="G117" s="1"/>
      <c r="H117" s="1"/>
      <c r="I117" s="1"/>
      <c r="J117" s="4"/>
      <c r="K117" s="1"/>
      <c r="L117" s="1"/>
      <c r="M117" s="1"/>
    </row>
    <row r="118" customFormat="false" ht="23.85" hidden="false" customHeight="true" outlineLevel="0" collapsed="false">
      <c r="A118" s="5" t="s">
        <v>1</v>
      </c>
      <c r="B118" s="6" t="s">
        <v>2</v>
      </c>
      <c r="C118" s="6" t="s">
        <v>3</v>
      </c>
      <c r="D118" s="6" t="s">
        <v>4</v>
      </c>
      <c r="E118" s="6" t="s">
        <v>5</v>
      </c>
      <c r="F118" s="6"/>
      <c r="G118" s="6"/>
      <c r="H118" s="6"/>
      <c r="I118" s="6"/>
      <c r="J118" s="6" t="s">
        <v>6</v>
      </c>
      <c r="K118" s="6" t="s">
        <v>7</v>
      </c>
      <c r="L118" s="6"/>
      <c r="M118" s="6"/>
    </row>
    <row r="119" customFormat="false" ht="46.25" hidden="false" customHeight="false" outlineLevel="0" collapsed="false">
      <c r="A119" s="5"/>
      <c r="B119" s="6"/>
      <c r="C119" s="6"/>
      <c r="D119" s="6"/>
      <c r="E119" s="6" t="s">
        <v>8</v>
      </c>
      <c r="F119" s="6" t="s">
        <v>9</v>
      </c>
      <c r="G119" s="6" t="s">
        <v>10</v>
      </c>
      <c r="H119" s="6" t="s">
        <v>11</v>
      </c>
      <c r="I119" s="6" t="s">
        <v>12</v>
      </c>
      <c r="J119" s="6"/>
      <c r="K119" s="6" t="s">
        <v>13</v>
      </c>
      <c r="L119" s="6" t="s">
        <v>14</v>
      </c>
      <c r="M119" s="6" t="s">
        <v>15</v>
      </c>
    </row>
    <row r="120" customFormat="false" ht="13.8" hidden="false" customHeight="false" outlineLevel="0" collapsed="false">
      <c r="A120" s="35" t="s">
        <v>115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customFormat="false" ht="23.85" hidden="false" customHeight="false" outlineLevel="0" collapsed="false">
      <c r="A121" s="36" t="n">
        <v>1</v>
      </c>
      <c r="B121" s="25" t="s">
        <v>116</v>
      </c>
      <c r="C121" s="37" t="n">
        <v>14</v>
      </c>
      <c r="D121" s="38" t="n">
        <v>31</v>
      </c>
      <c r="E121" s="39" t="n">
        <f aca="false">SUM([1]січень!E120+[1]лютий!E121+[1]березень!E121)</f>
        <v>24.14</v>
      </c>
      <c r="F121" s="39" t="n">
        <f aca="false">SUM([1]січень!F120+[1]лютий!F121+[1]березень!F121)</f>
        <v>0</v>
      </c>
      <c r="G121" s="39" t="n">
        <f aca="false">SUM([1]січень!G120+[1]лютий!G121+[1]березень!G121)</f>
        <v>841.69</v>
      </c>
      <c r="H121" s="39" t="n">
        <f aca="false">SUM([1]січень!H120+[1]лютий!H121+[1]березень!H121)</f>
        <v>0</v>
      </c>
      <c r="I121" s="39" t="n">
        <f aca="false">SUM([1]січень!I120+[1]лютий!I121+[1]березень!I121)</f>
        <v>0</v>
      </c>
      <c r="J121" s="40" t="n">
        <f aca="false">K121/D121</f>
        <v>258.715967741935</v>
      </c>
      <c r="K121" s="41" t="n">
        <f aca="false">L121+M121+E121</f>
        <v>8020.195</v>
      </c>
      <c r="L121" s="41" t="n">
        <f aca="false">F121*1163</f>
        <v>0</v>
      </c>
      <c r="M121" s="41" t="n">
        <f aca="false">G121*9.5</f>
        <v>7996.055</v>
      </c>
    </row>
    <row r="122" customFormat="false" ht="23.85" hidden="false" customHeight="false" outlineLevel="0" collapsed="false">
      <c r="A122" s="36" t="n">
        <v>2</v>
      </c>
      <c r="B122" s="25" t="s">
        <v>117</v>
      </c>
      <c r="C122" s="37" t="n">
        <v>20</v>
      </c>
      <c r="D122" s="38" t="n">
        <v>91.3</v>
      </c>
      <c r="E122" s="39" t="n">
        <f aca="false">SUM([1]січень!E121+[1]лютий!E122+[1]березень!E122)</f>
        <v>817.19</v>
      </c>
      <c r="F122" s="39" t="n">
        <f aca="false">SUM([1]січень!F121+[1]лютий!F122+[1]березень!F122)</f>
        <v>0</v>
      </c>
      <c r="G122" s="39" t="n">
        <f aca="false">SUM([1]січень!G121+[1]лютий!G122+[1]березень!G122)</f>
        <v>1070.77</v>
      </c>
      <c r="H122" s="39" t="n">
        <f aca="false">SUM([1]січень!H121+[1]лютий!H122+[1]березень!H122)</f>
        <v>0</v>
      </c>
      <c r="I122" s="39" t="n">
        <f aca="false">SUM([1]січень!I121+[1]лютий!I122+[1]березень!I122)</f>
        <v>0</v>
      </c>
      <c r="J122" s="42" t="n">
        <f aca="false">K122/D122</f>
        <v>120.366976998905</v>
      </c>
      <c r="K122" s="41" t="n">
        <f aca="false">L122+M122+E122</f>
        <v>10989.505</v>
      </c>
      <c r="L122" s="41" t="n">
        <f aca="false">F122*1163</f>
        <v>0</v>
      </c>
      <c r="M122" s="41" t="n">
        <f aca="false">G122*9.5</f>
        <v>10172.315</v>
      </c>
    </row>
    <row r="123" customFormat="false" ht="35.05" hidden="false" customHeight="false" outlineLevel="0" collapsed="false">
      <c r="A123" s="36" t="n">
        <v>3</v>
      </c>
      <c r="B123" s="25" t="s">
        <v>118</v>
      </c>
      <c r="C123" s="43"/>
      <c r="D123" s="37" t="n">
        <v>537.4</v>
      </c>
      <c r="E123" s="39" t="n">
        <f aca="false">SUM([1]січень!E122+[1]лютий!E123+[1]березень!E123)</f>
        <v>3125.74</v>
      </c>
      <c r="F123" s="39" t="n">
        <f aca="false">SUM([1]січень!F122+[1]лютий!F123+[1]березень!F123)</f>
        <v>44.23</v>
      </c>
      <c r="G123" s="39" t="n">
        <f aca="false">SUM([1]січень!G122+[1]лютий!G123+[1]березень!G123)</f>
        <v>0</v>
      </c>
      <c r="H123" s="39" t="n">
        <f aca="false">SUM([1]січень!H122+[1]лютий!H123+[1]березень!H123)</f>
        <v>65.85</v>
      </c>
      <c r="I123" s="39" t="n">
        <f aca="false">SUM([1]січень!I122+[1]лютий!I123+[1]березень!I123)</f>
        <v>0</v>
      </c>
      <c r="J123" s="42" t="n">
        <f aca="false">K123/D123</f>
        <v>101.535597320432</v>
      </c>
      <c r="K123" s="41" t="n">
        <f aca="false">L123+M123+E123</f>
        <v>54565.23</v>
      </c>
      <c r="L123" s="41" t="n">
        <f aca="false">F123*1163</f>
        <v>51439.49</v>
      </c>
      <c r="M123" s="41" t="n">
        <f aca="false">G123*9.5</f>
        <v>0</v>
      </c>
    </row>
    <row r="124" customFormat="false" ht="23.85" hidden="false" customHeight="false" outlineLevel="0" collapsed="false">
      <c r="A124" s="36" t="n">
        <v>4</v>
      </c>
      <c r="B124" s="25" t="s">
        <v>119</v>
      </c>
      <c r="C124" s="37" t="n">
        <v>700</v>
      </c>
      <c r="D124" s="38" t="n">
        <v>679</v>
      </c>
      <c r="E124" s="39" t="n">
        <f aca="false">SUM([1]січень!E123+[1]лютий!E124+[1]березень!E124)</f>
        <v>5474.86</v>
      </c>
      <c r="F124" s="39" t="n">
        <f aca="false">SUM([1]січень!F123+[1]лютий!F124+[1]березень!F124)</f>
        <v>0</v>
      </c>
      <c r="G124" s="39" t="n">
        <f aca="false">SUM([1]січень!G123+[1]лютий!G124+[1]березень!G124)</f>
        <v>6809.39</v>
      </c>
      <c r="H124" s="39" t="n">
        <f aca="false">SUM([1]січень!H123+[1]лютий!H124+[1]березень!H124)</f>
        <v>0</v>
      </c>
      <c r="I124" s="39" t="n">
        <f aca="false">SUM([1]січень!I123+[1]лютий!I124+[1]березень!I124)</f>
        <v>0</v>
      </c>
      <c r="J124" s="42" t="n">
        <f aca="false">K124/D124</f>
        <v>103.33441089838</v>
      </c>
      <c r="K124" s="41" t="n">
        <f aca="false">L124+M124+E124</f>
        <v>70164.065</v>
      </c>
      <c r="L124" s="41" t="n">
        <f aca="false">F124*1163</f>
        <v>0</v>
      </c>
      <c r="M124" s="41" t="n">
        <f aca="false">G124*9.5</f>
        <v>64689.205</v>
      </c>
    </row>
    <row r="125" customFormat="false" ht="23.85" hidden="false" customHeight="false" outlineLevel="0" collapsed="false">
      <c r="A125" s="36" t="n">
        <v>5</v>
      </c>
      <c r="B125" s="25" t="s">
        <v>120</v>
      </c>
      <c r="C125" s="37" t="n">
        <v>100</v>
      </c>
      <c r="D125" s="37" t="n">
        <v>2559.4</v>
      </c>
      <c r="E125" s="39" t="n">
        <f aca="false">SUM([1]січень!E124+[1]лютий!E125+[1]березень!E125)</f>
        <v>31178.95</v>
      </c>
      <c r="F125" s="39" t="n">
        <f aca="false">SUM([1]січень!F124+[1]лютий!F125+[1]березень!F125)</f>
        <v>125.86</v>
      </c>
      <c r="G125" s="39" t="n">
        <f aca="false">SUM([1]січень!G124+[1]лютий!G125+[1]березень!G125)</f>
        <v>0</v>
      </c>
      <c r="H125" s="39" t="n">
        <f aca="false">SUM([1]січень!H124+[1]лютий!H125+[1]березень!H125)</f>
        <v>330</v>
      </c>
      <c r="I125" s="39" t="n">
        <f aca="false">SUM([1]січень!I124+[1]лютий!I125+[1]березень!I125)</f>
        <v>0</v>
      </c>
      <c r="J125" s="42" t="n">
        <f aca="false">K125/D125</f>
        <v>69.3733414081425</v>
      </c>
      <c r="K125" s="41" t="n">
        <f aca="false">L125+M125+E125</f>
        <v>177554.13</v>
      </c>
      <c r="L125" s="41" t="n">
        <f aca="false">F125*1163</f>
        <v>146375.18</v>
      </c>
      <c r="M125" s="41" t="n">
        <f aca="false">G125*9.5</f>
        <v>0</v>
      </c>
    </row>
    <row r="126" customFormat="false" ht="23.85" hidden="false" customHeight="false" outlineLevel="0" collapsed="false">
      <c r="A126" s="36" t="n">
        <v>6</v>
      </c>
      <c r="B126" s="25" t="s">
        <v>121</v>
      </c>
      <c r="C126" s="37" t="n">
        <v>30</v>
      </c>
      <c r="D126" s="38" t="n">
        <v>137.5</v>
      </c>
      <c r="E126" s="39" t="n">
        <f aca="false">SUM([1]січень!E125+[1]лютий!E126+[1]березень!E126)</f>
        <v>1234.13</v>
      </c>
      <c r="F126" s="39" t="n">
        <f aca="false">SUM([1]січень!F125+[1]лютий!F126+[1]березень!F126)</f>
        <v>0</v>
      </c>
      <c r="G126" s="39" t="n">
        <f aca="false">SUM([1]січень!G125+[1]лютий!G126+[1]березень!G126)</f>
        <v>892.58</v>
      </c>
      <c r="H126" s="39" t="n">
        <f aca="false">SUM([1]січень!H125+[1]лютий!H126+[1]березень!H126)</f>
        <v>0</v>
      </c>
      <c r="I126" s="39" t="n">
        <f aca="false">SUM([1]січень!I125+[1]лютий!I126+[1]березень!I126)</f>
        <v>0</v>
      </c>
      <c r="J126" s="42" t="n">
        <f aca="false">K126/D126</f>
        <v>70.6446545454545</v>
      </c>
      <c r="K126" s="41" t="n">
        <f aca="false">L126+M126+E126</f>
        <v>9713.64</v>
      </c>
      <c r="L126" s="41" t="n">
        <f aca="false">F126*1163</f>
        <v>0</v>
      </c>
      <c r="M126" s="41" t="n">
        <f aca="false">G126*9.5</f>
        <v>8479.51</v>
      </c>
    </row>
    <row r="127" customFormat="false" ht="35.05" hidden="false" customHeight="false" outlineLevel="0" collapsed="false">
      <c r="A127" s="36" t="n">
        <v>7</v>
      </c>
      <c r="B127" s="25" t="s">
        <v>122</v>
      </c>
      <c r="C127" s="37" t="n">
        <v>49</v>
      </c>
      <c r="D127" s="38" t="n">
        <v>675.6</v>
      </c>
      <c r="E127" s="39" t="n">
        <f aca="false">SUM([1]січень!E126+[1]лютий!E127+[1]березень!E127)</f>
        <v>17814.07</v>
      </c>
      <c r="F127" s="39" t="n">
        <f aca="false">SUM([1]січень!F126+[1]лютий!F127+[1]березень!F127)</f>
        <v>0</v>
      </c>
      <c r="G127" s="39" t="n">
        <f aca="false">SUM([1]січень!G126+[1]лютий!G127+[1]березень!G127)</f>
        <v>3494.8</v>
      </c>
      <c r="H127" s="39" t="n">
        <f aca="false">SUM([1]січень!H126+[1]лютий!H127+[1]березень!H127)</f>
        <v>48.99</v>
      </c>
      <c r="I127" s="39" t="n">
        <f aca="false">SUM([1]січень!I126+[1]лютий!I127+[1]березень!I127)</f>
        <v>0</v>
      </c>
      <c r="J127" s="42" t="n">
        <f aca="false">K127/D127</f>
        <v>75.5101687388988</v>
      </c>
      <c r="K127" s="41" t="n">
        <f aca="false">L127+M127+E127</f>
        <v>51014.67</v>
      </c>
      <c r="L127" s="41" t="n">
        <f aca="false">F127*1163</f>
        <v>0</v>
      </c>
      <c r="M127" s="41" t="n">
        <f aca="false">G127*9.5</f>
        <v>33200.6</v>
      </c>
    </row>
    <row r="128" customFormat="false" ht="23.85" hidden="false" customHeight="false" outlineLevel="0" collapsed="false">
      <c r="A128" s="36" t="n">
        <v>8</v>
      </c>
      <c r="B128" s="25" t="s">
        <v>123</v>
      </c>
      <c r="C128" s="37" t="n">
        <v>200</v>
      </c>
      <c r="D128" s="38" t="n">
        <v>1185.9</v>
      </c>
      <c r="E128" s="39" t="n">
        <f aca="false">SUM([1]січень!E127+[1]лютий!E128+[1]березень!E128)</f>
        <v>9756.85</v>
      </c>
      <c r="F128" s="39" t="n">
        <f aca="false">SUM([1]січень!F127+[1]лютий!F128+[1]березень!F128)</f>
        <v>0</v>
      </c>
      <c r="G128" s="39" t="n">
        <f aca="false">SUM([1]січень!G127+[1]лютий!G128+[1]березень!G128)</f>
        <v>6802.87</v>
      </c>
      <c r="H128" s="39" t="n">
        <f aca="false">SUM([1]січень!H127+[1]лютий!H128+[1]березень!H128)</f>
        <v>139.92</v>
      </c>
      <c r="I128" s="39" t="n">
        <f aca="false">SUM([1]січень!I127+[1]лютий!I128+[1]березень!I128)</f>
        <v>0</v>
      </c>
      <c r="J128" s="42" t="n">
        <f aca="false">K128/D128</f>
        <v>62.7237667594232</v>
      </c>
      <c r="K128" s="41" t="n">
        <f aca="false">L128+M128+E128</f>
        <v>74384.115</v>
      </c>
      <c r="L128" s="41" t="n">
        <f aca="false">F128*1163</f>
        <v>0</v>
      </c>
      <c r="M128" s="41" t="n">
        <f aca="false">G128*9.5</f>
        <v>64627.265</v>
      </c>
    </row>
    <row r="129" customFormat="false" ht="12.8" hidden="false" customHeight="false" outlineLevel="0" collapsed="false">
      <c r="A129" s="36" t="n">
        <v>9</v>
      </c>
      <c r="B129" s="25" t="s">
        <v>124</v>
      </c>
      <c r="C129" s="37" t="n">
        <v>60</v>
      </c>
      <c r="D129" s="38" t="n">
        <v>938</v>
      </c>
      <c r="E129" s="39" t="n">
        <f aca="false">SUM([1]січень!E128+[1]лютий!E129+[1]березень!E129)</f>
        <v>5578.05</v>
      </c>
      <c r="F129" s="39" t="n">
        <f aca="false">SUM([1]січень!F128+[1]лютий!F129+[1]березень!F129)</f>
        <v>0</v>
      </c>
      <c r="G129" s="39" t="n">
        <f aca="false">SUM([1]січень!G128+[1]лютий!G129+[1]березень!G129)</f>
        <v>6292.88</v>
      </c>
      <c r="H129" s="39" t="n">
        <f aca="false">SUM([1]січень!H128+[1]лютий!H129+[1]березень!H129)</f>
        <v>77.74</v>
      </c>
      <c r="I129" s="39" t="n">
        <f aca="false">SUM([1]січень!I128+[1]лютий!I129+[1]березень!I129)</f>
        <v>0</v>
      </c>
      <c r="J129" s="42" t="n">
        <f aca="false">K129/D129</f>
        <v>69.6806076759062</v>
      </c>
      <c r="K129" s="41" t="n">
        <f aca="false">L129+M129+E129</f>
        <v>65360.41</v>
      </c>
      <c r="L129" s="41" t="n">
        <f aca="false">F129*1163</f>
        <v>0</v>
      </c>
      <c r="M129" s="41" t="n">
        <f aca="false">G129*9.5</f>
        <v>59782.36</v>
      </c>
    </row>
    <row r="130" customFormat="false" ht="23.85" hidden="false" customHeight="false" outlineLevel="0" collapsed="false">
      <c r="A130" s="36" t="n">
        <v>10</v>
      </c>
      <c r="B130" s="25" t="s">
        <v>125</v>
      </c>
      <c r="C130" s="37" t="n">
        <v>20</v>
      </c>
      <c r="D130" s="38" t="n">
        <v>552</v>
      </c>
      <c r="E130" s="39" t="n">
        <f aca="false">SUM([1]січень!E129+[1]лютий!E130+[1]березень!E130)</f>
        <v>1542.98</v>
      </c>
      <c r="F130" s="39" t="n">
        <f aca="false">SUM([1]січень!F129+[1]лютий!F130+[1]березень!F130)</f>
        <v>0</v>
      </c>
      <c r="G130" s="39" t="n">
        <f aca="false">SUM([1]січень!G129+[1]лютий!G130+[1]березень!G130)</f>
        <v>3551.62</v>
      </c>
      <c r="H130" s="39" t="n">
        <f aca="false">SUM([1]січень!H129+[1]лютий!H130+[1]березень!H130)</f>
        <v>0</v>
      </c>
      <c r="I130" s="39" t="n">
        <f aca="false">SUM([1]січень!I129+[1]лютий!I130+[1]березень!I130)</f>
        <v>0</v>
      </c>
      <c r="J130" s="42" t="n">
        <f aca="false">K130/D130</f>
        <v>63.9191485507246</v>
      </c>
      <c r="K130" s="41" t="n">
        <f aca="false">L130+M130+E130</f>
        <v>35283.37</v>
      </c>
      <c r="L130" s="41" t="n">
        <f aca="false">F130*1163</f>
        <v>0</v>
      </c>
      <c r="M130" s="41" t="n">
        <f aca="false">G130*9.5</f>
        <v>33740.39</v>
      </c>
    </row>
    <row r="131" customFormat="false" ht="35.05" hidden="false" customHeight="false" outlineLevel="0" collapsed="false">
      <c r="A131" s="36" t="n">
        <v>11</v>
      </c>
      <c r="B131" s="25" t="s">
        <v>126</v>
      </c>
      <c r="C131" s="37" t="n">
        <v>158</v>
      </c>
      <c r="D131" s="38" t="n">
        <v>1599.27</v>
      </c>
      <c r="E131" s="39" t="n">
        <f aca="false">SUM([1]січень!E130+[1]лютий!E131+[1]березень!E131)</f>
        <v>21444.76</v>
      </c>
      <c r="F131" s="39" t="n">
        <f aca="false">SUM([1]січень!F130+[1]лютий!F131+[1]березень!F131)</f>
        <v>60.09</v>
      </c>
      <c r="G131" s="39" t="n">
        <f aca="false">SUM([1]січень!G130+[1]лютий!G131+[1]березень!G131)</f>
        <v>0</v>
      </c>
      <c r="H131" s="39" t="n">
        <f aca="false">SUM([1]січень!H130+[1]лютий!H131+[1]березень!H131)</f>
        <v>186.45</v>
      </c>
      <c r="I131" s="39" t="n">
        <f aca="false">SUM([1]січень!I130+[1]лютий!I131+[1]березень!I131)</f>
        <v>0</v>
      </c>
      <c r="J131" s="42" t="n">
        <f aca="false">K131/D131</f>
        <v>57.1069487953879</v>
      </c>
      <c r="K131" s="41" t="n">
        <f aca="false">L131+M131+E131</f>
        <v>91329.43</v>
      </c>
      <c r="L131" s="41" t="n">
        <f aca="false">F131*1163</f>
        <v>69884.67</v>
      </c>
      <c r="M131" s="41" t="n">
        <f aca="false">G131*9.5</f>
        <v>0</v>
      </c>
    </row>
    <row r="132" customFormat="false" ht="12.8" hidden="false" customHeight="false" outlineLevel="0" collapsed="false">
      <c r="A132" s="36" t="n">
        <v>12</v>
      </c>
      <c r="B132" s="25" t="s">
        <v>127</v>
      </c>
      <c r="C132" s="37" t="n">
        <v>1060</v>
      </c>
      <c r="D132" s="38" t="n">
        <v>1559.27</v>
      </c>
      <c r="E132" s="39" t="n">
        <f aca="false">SUM([1]січень!E131+[1]лютий!E132+[1]березень!E132)</f>
        <v>7184.17</v>
      </c>
      <c r="F132" s="39" t="n">
        <f aca="false">SUM([1]січень!F131+[1]лютий!F132+[1]березень!F132)</f>
        <v>0</v>
      </c>
      <c r="G132" s="39" t="n">
        <f aca="false">SUM([1]січень!G131+[1]лютий!G132+[1]березень!G132)</f>
        <v>7395.23</v>
      </c>
      <c r="H132" s="39" t="n">
        <f aca="false">SUM([1]січень!H131+[1]лютий!H132+[1]березень!H132)</f>
        <v>232.44</v>
      </c>
      <c r="I132" s="39" t="n">
        <f aca="false">SUM([1]січень!I131+[1]лютий!I132+[1]березень!I132)</f>
        <v>0</v>
      </c>
      <c r="J132" s="42" t="n">
        <f aca="false">K132/D132</f>
        <v>49.6635316526323</v>
      </c>
      <c r="K132" s="41" t="n">
        <f aca="false">L132+M132+E132</f>
        <v>77438.855</v>
      </c>
      <c r="L132" s="41" t="n">
        <f aca="false">F132*1163</f>
        <v>0</v>
      </c>
      <c r="M132" s="41" t="n">
        <f aca="false">G132*9.5</f>
        <v>70254.685</v>
      </c>
    </row>
    <row r="133" customFormat="false" ht="23.85" hidden="false" customHeight="false" outlineLevel="0" collapsed="false">
      <c r="A133" s="36" t="n">
        <v>13</v>
      </c>
      <c r="B133" s="25" t="s">
        <v>128</v>
      </c>
      <c r="C133" s="37"/>
      <c r="D133" s="38" t="n">
        <v>127.8</v>
      </c>
      <c r="E133" s="39" t="n">
        <f aca="false">SUM([1]січень!E132+[1]лютий!E133+[1]березень!E133)</f>
        <v>1197.51</v>
      </c>
      <c r="F133" s="39" t="n">
        <f aca="false">SUM([1]січень!F132+[1]лютий!F133+[1]березень!F133)</f>
        <v>4.28</v>
      </c>
      <c r="G133" s="39" t="n">
        <f aca="false">SUM([1]січень!G132+[1]лютий!G133+[1]березень!G133)</f>
        <v>0</v>
      </c>
      <c r="H133" s="39" t="n">
        <f aca="false">SUM([1]січень!H132+[1]лютий!H133+[1]березень!H133)</f>
        <v>15</v>
      </c>
      <c r="I133" s="39" t="n">
        <f aca="false">SUM([1]січень!I132+[1]лютий!I133+[1]березень!I133)</f>
        <v>0</v>
      </c>
      <c r="J133" s="42" t="n">
        <f aca="false">K133/D133</f>
        <v>48.3188575899844</v>
      </c>
      <c r="K133" s="41" t="n">
        <f aca="false">L133+M133+E133</f>
        <v>6175.15</v>
      </c>
      <c r="L133" s="41" t="n">
        <f aca="false">F133*1163</f>
        <v>4977.64</v>
      </c>
      <c r="M133" s="41" t="n">
        <f aca="false">G133*9.5</f>
        <v>0</v>
      </c>
    </row>
    <row r="134" customFormat="false" ht="12.8" hidden="false" customHeight="false" outlineLevel="0" collapsed="false">
      <c r="A134" s="36" t="n">
        <v>14</v>
      </c>
      <c r="B134" s="25" t="s">
        <v>129</v>
      </c>
      <c r="C134" s="44"/>
      <c r="D134" s="45" t="n">
        <v>606.3</v>
      </c>
      <c r="E134" s="39" t="n">
        <f aca="false">SUM([1]січень!E133+[1]лютий!E134+[1]березень!E134)</f>
        <v>13260.86</v>
      </c>
      <c r="F134" s="39" t="n">
        <f aca="false">SUM([1]січень!F133+[1]лютий!F134+[1]березень!F134)</f>
        <v>0</v>
      </c>
      <c r="G134" s="39" t="n">
        <f aca="false">SUM([1]січень!G133+[1]лютий!G134+[1]березень!G134)</f>
        <v>0</v>
      </c>
      <c r="H134" s="39" t="n">
        <f aca="false">SUM([1]січень!H133+[1]лютий!H134+[1]березень!H134)</f>
        <v>39.51</v>
      </c>
      <c r="I134" s="39" t="n">
        <f aca="false">SUM([1]січень!I133+[1]лютий!I134+[1]березень!I134)</f>
        <v>0</v>
      </c>
      <c r="J134" s="42" t="n">
        <f aca="false">K134/D134</f>
        <v>21.8717796470394</v>
      </c>
      <c r="K134" s="41" t="n">
        <f aca="false">L134+M134+E134</f>
        <v>13260.86</v>
      </c>
      <c r="L134" s="41" t="n">
        <f aca="false">F134*1163</f>
        <v>0</v>
      </c>
      <c r="M134" s="41" t="n">
        <f aca="false">G134*9.5</f>
        <v>0</v>
      </c>
    </row>
    <row r="135" customFormat="false" ht="12.8" hidden="false" customHeight="false" outlineLevel="0" collapsed="false">
      <c r="A135" s="36" t="n">
        <v>15</v>
      </c>
      <c r="B135" s="25" t="s">
        <v>130</v>
      </c>
      <c r="C135" s="37" t="n">
        <v>10</v>
      </c>
      <c r="D135" s="37" t="n">
        <v>712.92</v>
      </c>
      <c r="E135" s="39" t="n">
        <f aca="false">SUM([1]січень!E134+[1]лютий!E135+[1]березень!E135)</f>
        <v>4570.8</v>
      </c>
      <c r="F135" s="39" t="n">
        <f aca="false">SUM([1]січень!F134+[1]лютий!F135+[1]березень!F135)</f>
        <v>0</v>
      </c>
      <c r="G135" s="39" t="n">
        <f aca="false">SUM([1]січень!G134+[1]лютий!G135+[1]березень!G135)</f>
        <v>0</v>
      </c>
      <c r="H135" s="39" t="n">
        <f aca="false">SUM([1]січень!H134+[1]лютий!H135+[1]березень!H135)</f>
        <v>52.44</v>
      </c>
      <c r="I135" s="39" t="n">
        <f aca="false">SUM([1]січень!I134+[1]лютий!I135+[1]березень!I135)</f>
        <v>0</v>
      </c>
      <c r="J135" s="42" t="n">
        <f aca="false">K135/D135</f>
        <v>6.41137855579869</v>
      </c>
      <c r="K135" s="41" t="n">
        <f aca="false">L135+M135+E135</f>
        <v>4570.8</v>
      </c>
      <c r="L135" s="41" t="n">
        <f aca="false">F135*1163</f>
        <v>0</v>
      </c>
      <c r="M135" s="41" t="n">
        <f aca="false">G135*9.5</f>
        <v>0</v>
      </c>
    </row>
    <row r="136" customFormat="false" ht="23.85" hidden="false" customHeight="false" outlineLevel="0" collapsed="false">
      <c r="A136" s="36" t="n">
        <v>16</v>
      </c>
      <c r="B136" s="25" t="s">
        <v>131</v>
      </c>
      <c r="C136" s="37" t="n">
        <v>30</v>
      </c>
      <c r="D136" s="38" t="n">
        <v>350</v>
      </c>
      <c r="E136" s="39" t="n">
        <f aca="false">SUM([1]січень!E135+[1]лютий!E136+[1]березень!E136)</f>
        <v>168.88</v>
      </c>
      <c r="F136" s="39" t="n">
        <f aca="false">SUM([1]січень!F135+[1]лютий!F136+[1]березень!F136)</f>
        <v>0</v>
      </c>
      <c r="G136" s="39" t="n">
        <f aca="false">SUM([1]січень!G135+[1]лютий!G136+[1]березень!G136)</f>
        <v>168.99</v>
      </c>
      <c r="H136" s="39" t="n">
        <f aca="false">SUM([1]січень!H135+[1]лютий!H136+[1]березень!H136)</f>
        <v>0</v>
      </c>
      <c r="I136" s="39" t="n">
        <f aca="false">SUM([1]січень!I135+[1]лютий!I136+[1]березень!I136)</f>
        <v>0</v>
      </c>
      <c r="J136" s="42" t="n">
        <f aca="false">K136/D136</f>
        <v>5.06938571428572</v>
      </c>
      <c r="K136" s="41" t="n">
        <f aca="false">L136+M136+E136</f>
        <v>1774.285</v>
      </c>
      <c r="L136" s="41" t="n">
        <f aca="false">F136*1163</f>
        <v>0</v>
      </c>
      <c r="M136" s="41" t="n">
        <f aca="false">G136*9.5</f>
        <v>1605.405</v>
      </c>
    </row>
    <row r="137" customFormat="false" ht="23.85" hidden="false" customHeight="false" outlineLevel="0" collapsed="false">
      <c r="A137" s="36" t="n">
        <v>17</v>
      </c>
      <c r="B137" s="25" t="s">
        <v>132</v>
      </c>
      <c r="C137" s="37"/>
      <c r="D137" s="38" t="n">
        <v>1166.8</v>
      </c>
      <c r="E137" s="39" t="n">
        <f aca="false">SUM([1]січень!E136+[1]лютий!E137+[1]березень!E137)</f>
        <v>1313.52</v>
      </c>
      <c r="F137" s="39" t="n">
        <f aca="false">SUM([1]січень!F136+[1]лютий!F137+[1]березень!F137)</f>
        <v>0</v>
      </c>
      <c r="G137" s="39" t="n">
        <f aca="false">SUM([1]січень!G136+[1]лютий!G137+[1]березень!G137)</f>
        <v>0</v>
      </c>
      <c r="H137" s="39" t="n">
        <f aca="false">SUM([1]січень!H136+[1]лютий!H137+[1]березень!H137)</f>
        <v>0</v>
      </c>
      <c r="I137" s="39" t="n">
        <f aca="false">SUM([1]січень!I136+[1]лютий!I137+[1]березень!I137)</f>
        <v>0</v>
      </c>
      <c r="J137" s="42" t="n">
        <f aca="false">K137/D137</f>
        <v>1.12574562907096</v>
      </c>
      <c r="K137" s="41" t="n">
        <f aca="false">L137+M137+E137</f>
        <v>1313.52</v>
      </c>
      <c r="L137" s="41" t="n">
        <f aca="false">F137*1163</f>
        <v>0</v>
      </c>
      <c r="M137" s="41" t="n">
        <f aca="false">G137*9.5</f>
        <v>0</v>
      </c>
    </row>
    <row r="138" customFormat="false" ht="23.85" hidden="false" customHeight="false" outlineLevel="0" collapsed="false">
      <c r="A138" s="36" t="n">
        <v>18</v>
      </c>
      <c r="B138" s="46" t="s">
        <v>133</v>
      </c>
      <c r="C138" s="37"/>
      <c r="D138" s="38" t="n">
        <v>270.2</v>
      </c>
      <c r="E138" s="39"/>
      <c r="F138" s="39"/>
      <c r="G138" s="39"/>
      <c r="H138" s="39"/>
      <c r="I138" s="39"/>
      <c r="J138" s="42" t="n">
        <f aca="false">K138/D138</f>
        <v>0</v>
      </c>
      <c r="K138" s="41" t="n">
        <f aca="false">L138+M138+E138</f>
        <v>0</v>
      </c>
      <c r="L138" s="41" t="n">
        <f aca="false">F138*1163</f>
        <v>0</v>
      </c>
      <c r="M138" s="41" t="n">
        <f aca="false">G138*9.5</f>
        <v>0</v>
      </c>
    </row>
    <row r="139" customFormat="false" ht="13.8" hidden="false" customHeight="false" outlineLevel="0" collapsed="false">
      <c r="A139" s="47"/>
      <c r="B139" s="48" t="s">
        <v>66</v>
      </c>
      <c r="C139" s="49" t="n">
        <f aca="false">SUM(C121:C138)</f>
        <v>2451</v>
      </c>
      <c r="D139" s="49" t="n">
        <f aca="false">SUM(D121:D138)</f>
        <v>13779.66</v>
      </c>
      <c r="E139" s="49" t="n">
        <f aca="false">SUM(E121:E138)</f>
        <v>125687.46</v>
      </c>
      <c r="F139" s="49" t="n">
        <f aca="false">SUM(F121:F138)</f>
        <v>234.46</v>
      </c>
      <c r="G139" s="49" t="n">
        <f aca="false">SUM(G121:G138)</f>
        <v>37320.82</v>
      </c>
      <c r="H139" s="49" t="n">
        <f aca="false">SUM(H121:H138)</f>
        <v>1188.34</v>
      </c>
      <c r="I139" s="50"/>
      <c r="J139" s="51"/>
      <c r="K139" s="51"/>
      <c r="L139" s="51"/>
      <c r="M139" s="52"/>
    </row>
    <row r="140" customFormat="false" ht="13.8" hidden="false" customHeight="false" outlineLevel="0" collapsed="false">
      <c r="A140" s="47"/>
      <c r="B140" s="48" t="s">
        <v>67</v>
      </c>
      <c r="C140" s="49"/>
      <c r="D140" s="49"/>
      <c r="E140" s="49"/>
      <c r="F140" s="49"/>
      <c r="G140" s="49"/>
      <c r="H140" s="49"/>
      <c r="I140" s="52"/>
      <c r="J140" s="53" t="n">
        <f aca="false">SUM(J121:J138)/17</f>
        <v>69.7277804836707</v>
      </c>
      <c r="K140" s="52"/>
      <c r="L140" s="52"/>
      <c r="M140" s="52"/>
    </row>
    <row r="141" customFormat="false" ht="12.8" hidden="false" customHeight="false" outlineLevel="0" collapsed="false">
      <c r="C141" s="1"/>
      <c r="D141" s="1"/>
      <c r="E141" s="1"/>
      <c r="F141" s="1"/>
      <c r="G141" s="1"/>
      <c r="H141" s="1"/>
      <c r="I141" s="1"/>
      <c r="J141" s="4"/>
      <c r="K141" s="1"/>
      <c r="L141" s="1"/>
      <c r="M141" s="1"/>
    </row>
    <row r="142" customFormat="false" ht="12.8" hidden="false" customHeight="false" outlineLevel="0" collapsed="false">
      <c r="C142" s="1"/>
      <c r="D142" s="1"/>
      <c r="E142" s="1"/>
      <c r="F142" s="1"/>
      <c r="G142" s="1"/>
      <c r="H142" s="1"/>
      <c r="I142" s="1"/>
      <c r="J142" s="4"/>
      <c r="K142" s="1"/>
      <c r="L142" s="1"/>
      <c r="M142" s="1"/>
    </row>
    <row r="143" customFormat="false" ht="23.85" hidden="false" customHeight="true" outlineLevel="0" collapsed="false">
      <c r="A143" s="5" t="s">
        <v>1</v>
      </c>
      <c r="B143" s="6" t="s">
        <v>2</v>
      </c>
      <c r="C143" s="6" t="s">
        <v>3</v>
      </c>
      <c r="D143" s="6" t="s">
        <v>4</v>
      </c>
      <c r="E143" s="6" t="s">
        <v>5</v>
      </c>
      <c r="F143" s="6"/>
      <c r="G143" s="6"/>
      <c r="H143" s="6"/>
      <c r="I143" s="6"/>
      <c r="J143" s="6" t="s">
        <v>6</v>
      </c>
      <c r="K143" s="6" t="s">
        <v>7</v>
      </c>
      <c r="L143" s="6"/>
      <c r="M143" s="6"/>
    </row>
    <row r="144" customFormat="false" ht="46.25" hidden="false" customHeight="false" outlineLevel="0" collapsed="false">
      <c r="A144" s="5"/>
      <c r="B144" s="6"/>
      <c r="C144" s="6"/>
      <c r="D144" s="6"/>
      <c r="E144" s="6" t="s">
        <v>8</v>
      </c>
      <c r="F144" s="6" t="s">
        <v>9</v>
      </c>
      <c r="G144" s="6" t="s">
        <v>10</v>
      </c>
      <c r="H144" s="6" t="s">
        <v>11</v>
      </c>
      <c r="I144" s="6" t="s">
        <v>12</v>
      </c>
      <c r="J144" s="6"/>
      <c r="K144" s="6" t="s">
        <v>13</v>
      </c>
      <c r="L144" s="6" t="s">
        <v>14</v>
      </c>
      <c r="M144" s="6" t="s">
        <v>15</v>
      </c>
    </row>
    <row r="145" customFormat="false" ht="13.8" hidden="false" customHeight="false" outlineLevel="0" collapsed="false">
      <c r="A145" s="35" t="s">
        <v>134</v>
      </c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customFormat="false" ht="35.05" hidden="false" customHeight="false" outlineLevel="0" collapsed="false">
      <c r="A146" s="54" t="n">
        <v>1</v>
      </c>
      <c r="B146" s="55" t="s">
        <v>135</v>
      </c>
      <c r="C146" s="56" t="n">
        <v>756</v>
      </c>
      <c r="D146" s="56" t="n">
        <v>8204.3</v>
      </c>
      <c r="E146" s="39" t="n">
        <f aca="false">SUM([1]січень!E144+[1]лютий!E145+[1]березень!E146)</f>
        <v>24340.42</v>
      </c>
      <c r="F146" s="39" t="n">
        <f aca="false">SUM([1]січень!F144+[1]лютий!F145+[1]березень!F146)</f>
        <v>1105.38</v>
      </c>
      <c r="G146" s="39" t="n">
        <f aca="false">SUM([1]січень!G144+[1]лютий!G145+[1]березень!G146)</f>
        <v>0</v>
      </c>
      <c r="H146" s="39" t="n">
        <f aca="false">SUM([1]січень!H144+[1]лютий!H145+[1]березень!H146)</f>
        <v>789.6</v>
      </c>
      <c r="I146" s="39" t="n">
        <f aca="false">SUM([1]січень!I144+[1]лютий!I145+[1]березень!I146)</f>
        <v>0</v>
      </c>
      <c r="J146" s="57" t="n">
        <f aca="false">K146/D146</f>
        <v>159.659856416757</v>
      </c>
      <c r="K146" s="58" t="n">
        <f aca="false">L146+M146+E146</f>
        <v>1309897.36</v>
      </c>
      <c r="L146" s="58" t="n">
        <f aca="false">F146*1163</f>
        <v>1285556.94</v>
      </c>
      <c r="M146" s="58" t="n">
        <f aca="false">G146*9.5</f>
        <v>0</v>
      </c>
    </row>
    <row r="147" customFormat="false" ht="23.85" hidden="false" customHeight="false" outlineLevel="0" collapsed="false">
      <c r="A147" s="54" t="n">
        <v>2</v>
      </c>
      <c r="B147" s="59" t="s">
        <v>136</v>
      </c>
      <c r="C147" s="56" t="n">
        <v>810</v>
      </c>
      <c r="D147" s="56" t="n">
        <v>11225.1</v>
      </c>
      <c r="E147" s="39" t="n">
        <f aca="false">SUM([1]січень!E145+[1]лютий!E146+[1]березень!E147)</f>
        <v>65339.38</v>
      </c>
      <c r="F147" s="39" t="n">
        <f aca="false">SUM([1]січень!F145+[1]лютий!F146+[1]березень!F147)</f>
        <v>561.29</v>
      </c>
      <c r="G147" s="39" t="n">
        <f aca="false">SUM([1]січень!G145+[1]лютий!G146+[1]березень!G147)</f>
        <v>16088.91</v>
      </c>
      <c r="H147" s="39" t="n">
        <f aca="false">SUM([1]січень!H145+[1]лютий!H146+[1]березень!H147)</f>
        <v>3472.81</v>
      </c>
      <c r="I147" s="39" t="n">
        <f aca="false">SUM([1]січень!I145+[1]лютий!I146+[1]березень!I147)</f>
        <v>0</v>
      </c>
      <c r="J147" s="57" t="n">
        <f aca="false">K147/D147</f>
        <v>77.5907827101763</v>
      </c>
      <c r="K147" s="58" t="n">
        <f aca="false">L147+M147+E147</f>
        <v>870964.295</v>
      </c>
      <c r="L147" s="58" t="n">
        <f aca="false">F147*1163</f>
        <v>652780.27</v>
      </c>
      <c r="M147" s="58" t="n">
        <f aca="false">G147*9.5</f>
        <v>152844.645</v>
      </c>
    </row>
    <row r="148" customFormat="false" ht="23.85" hidden="false" customHeight="false" outlineLevel="0" collapsed="false">
      <c r="A148" s="54" t="n">
        <v>3</v>
      </c>
      <c r="B148" s="55" t="s">
        <v>137</v>
      </c>
      <c r="C148" s="56" t="n">
        <v>50</v>
      </c>
      <c r="D148" s="56" t="n">
        <v>459.1</v>
      </c>
      <c r="E148" s="39" t="n">
        <f aca="false">SUM([1]січень!E146+[1]лютий!E147+[1]березень!E148)</f>
        <v>2529.33</v>
      </c>
      <c r="F148" s="39" t="n">
        <f aca="false">SUM([1]січень!F146+[1]лютий!F147+[1]березень!F148)</f>
        <v>0</v>
      </c>
      <c r="G148" s="39" t="n">
        <f aca="false">SUM([1]січень!G146+[1]лютий!G147+[1]березень!G148)</f>
        <v>4185.63</v>
      </c>
      <c r="H148" s="39" t="n">
        <f aca="false">SUM([1]січень!H146+[1]лютий!H147+[1]березень!H148)</f>
        <v>0</v>
      </c>
      <c r="I148" s="39" t="n">
        <f aca="false">SUM([1]січень!I146+[1]лютий!I147+[1]березень!I148)</f>
        <v>0</v>
      </c>
      <c r="J148" s="57" t="n">
        <f aca="false">K148/D148</f>
        <v>92.1211391853627</v>
      </c>
      <c r="K148" s="58" t="n">
        <f aca="false">L148+M148+E148</f>
        <v>42292.815</v>
      </c>
      <c r="L148" s="58" t="n">
        <f aca="false">F148*1163</f>
        <v>0</v>
      </c>
      <c r="M148" s="58" t="n">
        <f aca="false">G148*9.5</f>
        <v>39763.485</v>
      </c>
    </row>
    <row r="149" customFormat="false" ht="23.85" hidden="false" customHeight="false" outlineLevel="0" collapsed="false">
      <c r="A149" s="54" t="n">
        <v>4</v>
      </c>
      <c r="B149" s="60" t="s">
        <v>138</v>
      </c>
      <c r="C149" s="56" t="n">
        <v>40</v>
      </c>
      <c r="D149" s="56" t="n">
        <v>193</v>
      </c>
      <c r="E149" s="39" t="n">
        <f aca="false">SUM([1]січень!E147+[1]лютий!E148+[1]березень!E149)</f>
        <v>1426.99</v>
      </c>
      <c r="F149" s="39" t="n">
        <f aca="false">SUM([1]січень!F147+[1]лютий!F148+[1]березень!F149)</f>
        <v>0</v>
      </c>
      <c r="G149" s="39" t="n">
        <f aca="false">SUM([1]січень!G147+[1]лютий!G148+[1]березень!G149)</f>
        <v>1465.04</v>
      </c>
      <c r="H149" s="39" t="n">
        <f aca="false">SUM([1]січень!H147+[1]лютий!H148+[1]березень!H149)</f>
        <v>19.89</v>
      </c>
      <c r="I149" s="39" t="n">
        <f aca="false">SUM([1]січень!I147+[1]лютий!I148+[1]березень!I149)</f>
        <v>0</v>
      </c>
      <c r="J149" s="57" t="n">
        <f aca="false">K149/D149</f>
        <v>79.5070984455958</v>
      </c>
      <c r="K149" s="58" t="n">
        <f aca="false">L149+M149+E149</f>
        <v>15344.87</v>
      </c>
      <c r="L149" s="58" t="n">
        <f aca="false">F149*1163</f>
        <v>0</v>
      </c>
      <c r="M149" s="58" t="n">
        <f aca="false">G149*9.5</f>
        <v>13917.88</v>
      </c>
    </row>
    <row r="150" customFormat="false" ht="35.05" hidden="false" customHeight="false" outlineLevel="0" collapsed="false">
      <c r="A150" s="54" t="n">
        <v>5</v>
      </c>
      <c r="B150" s="60" t="s">
        <v>139</v>
      </c>
      <c r="C150" s="61" t="n">
        <v>135</v>
      </c>
      <c r="D150" s="56" t="n">
        <v>823</v>
      </c>
      <c r="E150" s="39" t="n">
        <f aca="false">SUM([1]січень!E148+[1]лютий!E149+[1]березень!E150)</f>
        <v>9375.5</v>
      </c>
      <c r="F150" s="39" t="n">
        <f aca="false">SUM([1]січень!F148+[1]лютий!F149+[1]березень!F150)</f>
        <v>46.8</v>
      </c>
      <c r="G150" s="39" t="n">
        <f aca="false">SUM([1]січень!G148+[1]лютий!G149+[1]березень!G150)</f>
        <v>0</v>
      </c>
      <c r="H150" s="39" t="n">
        <f aca="false">SUM([1]січень!H148+[1]лютий!H149+[1]березень!H150)</f>
        <v>64.17</v>
      </c>
      <c r="I150" s="39" t="n">
        <f aca="false">SUM([1]січень!I148+[1]лютий!I149+[1]березень!I150)</f>
        <v>32.16</v>
      </c>
      <c r="J150" s="57" t="n">
        <f aca="false">K150/D150</f>
        <v>77.5260024301337</v>
      </c>
      <c r="K150" s="58" t="n">
        <f aca="false">L150+M150+E150</f>
        <v>63803.9</v>
      </c>
      <c r="L150" s="58" t="n">
        <f aca="false">F150*1163</f>
        <v>54428.4</v>
      </c>
      <c r="M150" s="58" t="n">
        <f aca="false">G150*9.5</f>
        <v>0</v>
      </c>
    </row>
    <row r="151" customFormat="false" ht="35.05" hidden="false" customHeight="false" outlineLevel="0" collapsed="false">
      <c r="A151" s="54" t="n">
        <v>6</v>
      </c>
      <c r="B151" s="60" t="s">
        <v>140</v>
      </c>
      <c r="C151" s="56" t="n">
        <v>761</v>
      </c>
      <c r="D151" s="56" t="n">
        <v>2161.7</v>
      </c>
      <c r="E151" s="39" t="n">
        <f aca="false">SUM([1]січень!E149+[1]лютий!E150+[1]березень!E151)</f>
        <v>12710.19</v>
      </c>
      <c r="F151" s="39" t="n">
        <f aca="false">SUM([1]січень!F149+[1]лютий!F150+[1]березень!F151)</f>
        <v>106.31</v>
      </c>
      <c r="G151" s="39" t="n">
        <f aca="false">SUM([1]січень!G149+[1]лютий!G150+[1]березень!G151)</f>
        <v>0</v>
      </c>
      <c r="H151" s="39" t="n">
        <f aca="false">SUM([1]січень!H149+[1]лютий!H150+[1]березень!H151)</f>
        <v>290.34</v>
      </c>
      <c r="I151" s="39" t="n">
        <f aca="false">SUM([1]січень!I149+[1]лютий!I150+[1]березень!I151)</f>
        <v>0</v>
      </c>
      <c r="J151" s="57" t="n">
        <f aca="false">K151/D151</f>
        <v>63.0747652310682</v>
      </c>
      <c r="K151" s="58" t="n">
        <f aca="false">L151+M151+E151</f>
        <v>136348.72</v>
      </c>
      <c r="L151" s="58" t="n">
        <f aca="false">F151*1163</f>
        <v>123638.53</v>
      </c>
      <c r="M151" s="58" t="n">
        <f aca="false">G151*9.5</f>
        <v>0</v>
      </c>
    </row>
    <row r="152" customFormat="false" ht="23.85" hidden="false" customHeight="false" outlineLevel="0" collapsed="false">
      <c r="A152" s="54" t="n">
        <v>7</v>
      </c>
      <c r="B152" s="59" t="s">
        <v>141</v>
      </c>
      <c r="C152" s="56" t="n">
        <v>125</v>
      </c>
      <c r="D152" s="56" t="n">
        <v>616.3</v>
      </c>
      <c r="E152" s="39" t="n">
        <f aca="false">SUM([1]січень!E150+[1]лютий!E151+[1]березень!E152)</f>
        <v>5498.08</v>
      </c>
      <c r="F152" s="39" t="n">
        <f aca="false">SUM([1]січень!F150+[1]лютий!F151+[1]березень!F152)</f>
        <v>30.16</v>
      </c>
      <c r="G152" s="39" t="n">
        <f aca="false">SUM([1]січень!G150+[1]лютий!G151+[1]березень!G152)</f>
        <v>0</v>
      </c>
      <c r="H152" s="39" t="n">
        <f aca="false">SUM([1]січень!H150+[1]лютий!H151+[1]березень!H152)</f>
        <v>67.86</v>
      </c>
      <c r="I152" s="39" t="n">
        <f aca="false">SUM([1]січень!I150+[1]лютий!I151+[1]березень!I152)</f>
        <v>0</v>
      </c>
      <c r="J152" s="57" t="n">
        <f aca="false">K152/D152</f>
        <v>65.8350803180269</v>
      </c>
      <c r="K152" s="58" t="n">
        <f aca="false">L152+M152+E152</f>
        <v>40574.16</v>
      </c>
      <c r="L152" s="58" t="n">
        <f aca="false">F152*1163</f>
        <v>35076.08</v>
      </c>
      <c r="M152" s="58" t="n">
        <f aca="false">G152*9.5</f>
        <v>0</v>
      </c>
    </row>
    <row r="153" customFormat="false" ht="35.05" hidden="false" customHeight="false" outlineLevel="0" collapsed="false">
      <c r="A153" s="54" t="n">
        <v>8</v>
      </c>
      <c r="B153" s="59" t="s">
        <v>142</v>
      </c>
      <c r="C153" s="56" t="n">
        <v>1995</v>
      </c>
      <c r="D153" s="56" t="n">
        <v>20329.4</v>
      </c>
      <c r="E153" s="39" t="n">
        <f aca="false">SUM([1]січень!E151+[1]лютий!E152+[1]березень!E153)</f>
        <v>103074.75</v>
      </c>
      <c r="F153" s="39" t="n">
        <f aca="false">SUM([1]січень!F151+[1]лютий!F152+[1]березень!F153)</f>
        <v>919.72</v>
      </c>
      <c r="G153" s="39" t="n">
        <f aca="false">SUM([1]січень!G151+[1]лютий!G152+[1]березень!G153)</f>
        <v>0</v>
      </c>
      <c r="H153" s="39" t="n">
        <f aca="false">SUM([1]січень!H151+[1]лютий!H152+[1]березень!H153)</f>
        <v>11058.6</v>
      </c>
      <c r="I153" s="39" t="n">
        <f aca="false">SUM([1]січень!I151+[1]лютий!I152+[1]березень!I153)</f>
        <v>0</v>
      </c>
      <c r="J153" s="57" t="n">
        <f aca="false">K153/D153</f>
        <v>57.6853773352878</v>
      </c>
      <c r="K153" s="58" t="n">
        <f aca="false">L153+M153+E153</f>
        <v>1172709.11</v>
      </c>
      <c r="L153" s="58" t="n">
        <f aca="false">F153*1163</f>
        <v>1069634.36</v>
      </c>
      <c r="M153" s="58" t="n">
        <f aca="false">G153*9.5</f>
        <v>0</v>
      </c>
    </row>
    <row r="154" customFormat="false" ht="46.25" hidden="false" customHeight="false" outlineLevel="0" collapsed="false">
      <c r="A154" s="54" t="n">
        <v>9</v>
      </c>
      <c r="B154" s="55" t="s">
        <v>143</v>
      </c>
      <c r="C154" s="56" t="n">
        <v>1031</v>
      </c>
      <c r="D154" s="56" t="n">
        <v>4949.65</v>
      </c>
      <c r="E154" s="39" t="n">
        <f aca="false">SUM([1]січень!E152+[1]лютий!E153+[1]березень!E154)</f>
        <v>38523.75</v>
      </c>
      <c r="F154" s="39" t="n">
        <f aca="false">SUM([1]січень!F152+[1]лютий!F153+[1]березень!F154)</f>
        <v>247.31</v>
      </c>
      <c r="G154" s="39" t="n">
        <f aca="false">SUM([1]січень!G152+[1]лютий!G153+[1]березень!G154)</f>
        <v>0</v>
      </c>
      <c r="H154" s="39" t="n">
        <f aca="false">SUM([1]січень!H152+[1]лютий!H153+[1]березень!H154)</f>
        <v>740.44</v>
      </c>
      <c r="I154" s="39" t="n">
        <f aca="false">SUM([1]січень!I152+[1]лютий!I153+[1]березень!I154)</f>
        <v>0</v>
      </c>
      <c r="J154" s="57" t="n">
        <f aca="false">K154/D154</f>
        <v>65.8925944258685</v>
      </c>
      <c r="K154" s="58" t="n">
        <f aca="false">L154+M154+E154</f>
        <v>326145.28</v>
      </c>
      <c r="L154" s="58" t="n">
        <f aca="false">F154*1163</f>
        <v>287621.53</v>
      </c>
      <c r="M154" s="58" t="n">
        <f aca="false">G154*9.5</f>
        <v>0</v>
      </c>
    </row>
    <row r="155" customFormat="false" ht="23.85" hidden="false" customHeight="false" outlineLevel="0" collapsed="false">
      <c r="A155" s="54" t="n">
        <v>10</v>
      </c>
      <c r="B155" s="59" t="s">
        <v>144</v>
      </c>
      <c r="C155" s="56" t="n">
        <v>1125</v>
      </c>
      <c r="D155" s="56" t="n">
        <v>9098.4</v>
      </c>
      <c r="E155" s="39" t="n">
        <f aca="false">SUM([1]січень!E153+[1]лютий!E154+[1]березень!E155)</f>
        <v>45731.5</v>
      </c>
      <c r="F155" s="39" t="n">
        <f aca="false">SUM([1]січень!F153+[1]лютий!F154+[1]березень!F155)</f>
        <v>420.65</v>
      </c>
      <c r="G155" s="39" t="n">
        <f aca="false">SUM([1]січень!G153+[1]лютий!G154+[1]березень!G155)</f>
        <v>0</v>
      </c>
      <c r="H155" s="39" t="n">
        <f aca="false">SUM([1]січень!H153+[1]лютий!H154+[1]березень!H155)</f>
        <v>1315.56</v>
      </c>
      <c r="I155" s="39" t="n">
        <f aca="false">SUM([1]січень!I153+[1]лютий!I154+[1]березень!I155)</f>
        <v>51.17</v>
      </c>
      <c r="J155" s="57" t="n">
        <f aca="false">K155/D155</f>
        <v>58.7957717840499</v>
      </c>
      <c r="K155" s="58" t="n">
        <f aca="false">L155+M155+E155</f>
        <v>534947.45</v>
      </c>
      <c r="L155" s="58" t="n">
        <f aca="false">F155*1163</f>
        <v>489215.95</v>
      </c>
      <c r="M155" s="58" t="n">
        <f aca="false">G155*9.5</f>
        <v>0</v>
      </c>
    </row>
    <row r="156" customFormat="false" ht="35.05" hidden="false" customHeight="false" outlineLevel="0" collapsed="false">
      <c r="A156" s="54" t="n">
        <v>11</v>
      </c>
      <c r="B156" s="59" t="s">
        <v>145</v>
      </c>
      <c r="C156" s="56" t="n">
        <v>910</v>
      </c>
      <c r="D156" s="56" t="n">
        <v>2539.5</v>
      </c>
      <c r="E156" s="39" t="n">
        <f aca="false">SUM([1]січень!E154+[1]лютий!E155+[1]березень!E156)</f>
        <v>21740.77</v>
      </c>
      <c r="F156" s="39" t="n">
        <f aca="false">SUM([1]січень!F154+[1]лютий!F155+[1]березень!F156)</f>
        <v>63.1</v>
      </c>
      <c r="G156" s="39" t="n">
        <f aca="false">SUM([1]січень!G154+[1]лютий!G155+[1]березень!G156)</f>
        <v>53.5</v>
      </c>
      <c r="H156" s="39" t="n">
        <f aca="false">SUM([1]січень!H154+[1]лютий!H155+[1]березень!H156)</f>
        <v>555.51</v>
      </c>
      <c r="I156" s="39" t="n">
        <f aca="false">SUM([1]січень!I154+[1]лютий!I155+[1]березень!I156)</f>
        <v>0</v>
      </c>
      <c r="J156" s="57" t="n">
        <f aca="false">K156/D156</f>
        <v>37.6587202205159</v>
      </c>
      <c r="K156" s="58" t="n">
        <f aca="false">L156+M156+E156</f>
        <v>95634.32</v>
      </c>
      <c r="L156" s="58" t="n">
        <f aca="false">F156*1163</f>
        <v>73385.3</v>
      </c>
      <c r="M156" s="58" t="n">
        <f aca="false">G156*9.5</f>
        <v>508.25</v>
      </c>
    </row>
    <row r="157" customFormat="false" ht="23.85" hidden="false" customHeight="false" outlineLevel="0" collapsed="false">
      <c r="A157" s="54" t="n">
        <v>12</v>
      </c>
      <c r="B157" s="59" t="s">
        <v>146</v>
      </c>
      <c r="C157" s="56" t="n">
        <v>130</v>
      </c>
      <c r="D157" s="56" t="n">
        <v>2840.4</v>
      </c>
      <c r="E157" s="39" t="n">
        <f aca="false">SUM([1]січень!E155+[1]лютий!E156+[1]березень!E157)</f>
        <v>29799.5</v>
      </c>
      <c r="F157" s="39" t="n">
        <f aca="false">SUM([1]січень!F155+[1]лютий!F156+[1]березень!F157)</f>
        <v>0</v>
      </c>
      <c r="G157" s="39" t="n">
        <f aca="false">SUM([1]січень!G155+[1]лютий!G156+[1]березень!G157)</f>
        <v>0</v>
      </c>
      <c r="H157" s="39" t="n">
        <f aca="false">SUM([1]січень!H155+[1]лютий!H156+[1]березень!H157)</f>
        <v>666.28</v>
      </c>
      <c r="I157" s="39" t="n">
        <f aca="false">SUM([1]січень!I155+[1]лютий!I156+[1]березень!I157)</f>
        <v>0</v>
      </c>
      <c r="J157" s="57" t="n">
        <f aca="false">K157/D157</f>
        <v>10.4913040416843</v>
      </c>
      <c r="K157" s="58" t="n">
        <f aca="false">L157+M157+E157</f>
        <v>29799.5</v>
      </c>
      <c r="L157" s="58" t="n">
        <f aca="false">F157*1163</f>
        <v>0</v>
      </c>
      <c r="M157" s="58" t="n">
        <f aca="false">G157*9.5</f>
        <v>0</v>
      </c>
    </row>
    <row r="158" customFormat="false" ht="23.85" hidden="false" customHeight="false" outlineLevel="0" collapsed="false">
      <c r="A158" s="54" t="n">
        <v>13</v>
      </c>
      <c r="B158" s="59" t="s">
        <v>147</v>
      </c>
      <c r="C158" s="56" t="n">
        <v>50</v>
      </c>
      <c r="D158" s="56" t="n">
        <v>204.2</v>
      </c>
      <c r="E158" s="39" t="n">
        <f aca="false">SUM([1]січень!E156+[1]лютий!E157+[1]березень!E158)</f>
        <v>1274.41</v>
      </c>
      <c r="F158" s="39" t="n">
        <f aca="false">SUM([1]січень!F156+[1]лютий!F157+[1]березень!F158)</f>
        <v>0</v>
      </c>
      <c r="G158" s="39" t="n">
        <f aca="false">SUM([1]січень!G156+[1]лютий!G157+[1]березень!G158)</f>
        <v>0</v>
      </c>
      <c r="H158" s="39" t="n">
        <f aca="false">SUM([1]січень!H156+[1]лютий!H157+[1]березень!H158)</f>
        <v>34.41</v>
      </c>
      <c r="I158" s="39" t="n">
        <f aca="false">SUM([1]січень!I156+[1]лютий!I157+[1]березень!I158)</f>
        <v>0</v>
      </c>
      <c r="J158" s="57" t="n">
        <f aca="false">K158/D158</f>
        <v>6.24098922624878</v>
      </c>
      <c r="K158" s="58" t="n">
        <f aca="false">L158+M158+E158</f>
        <v>1274.41</v>
      </c>
      <c r="L158" s="58" t="n">
        <f aca="false">F158*1163</f>
        <v>0</v>
      </c>
      <c r="M158" s="58" t="n">
        <f aca="false">G158*9.5</f>
        <v>0</v>
      </c>
    </row>
    <row r="159" customFormat="false" ht="12.8" hidden="false" customHeight="false" outlineLevel="0" collapsed="false">
      <c r="A159" s="47"/>
      <c r="B159" s="48" t="s">
        <v>66</v>
      </c>
      <c r="C159" s="49" t="n">
        <f aca="false">SUM(C146:C158)</f>
        <v>7918</v>
      </c>
      <c r="D159" s="49" t="n">
        <f aca="false">SUM(D146:D158)</f>
        <v>63644.05</v>
      </c>
      <c r="E159" s="62" t="n">
        <f aca="false">SUM(E146:E158)</f>
        <v>361364.57</v>
      </c>
      <c r="F159" s="62" t="n">
        <f aca="false">SUM(F146:F158)</f>
        <v>3500.72</v>
      </c>
      <c r="G159" s="62" t="n">
        <f aca="false">SUM(G146:G158)</f>
        <v>21793.08</v>
      </c>
      <c r="H159" s="62" t="n">
        <f aca="false">SUM(H146:H158)</f>
        <v>19075.47</v>
      </c>
      <c r="I159" s="63" t="n">
        <f aca="false">SUM(I146:I158)</f>
        <v>83.33</v>
      </c>
      <c r="J159" s="52"/>
      <c r="K159" s="52"/>
      <c r="L159" s="52"/>
      <c r="M159" s="52"/>
    </row>
    <row r="160" customFormat="false" ht="12.8" hidden="false" customHeight="false" outlineLevel="0" collapsed="false">
      <c r="A160" s="47"/>
      <c r="B160" s="48" t="s">
        <v>67</v>
      </c>
      <c r="C160" s="49"/>
      <c r="D160" s="49"/>
      <c r="E160" s="49"/>
      <c r="F160" s="49"/>
      <c r="G160" s="49"/>
      <c r="H160" s="49"/>
      <c r="I160" s="64"/>
      <c r="J160" s="64" t="n">
        <f aca="false">SUM(J146:J158)/13</f>
        <v>65.5445755208289</v>
      </c>
      <c r="K160" s="52"/>
      <c r="L160" s="52"/>
      <c r="M160" s="52"/>
    </row>
    <row r="161" customFormat="false" ht="12.8" hidden="false" customHeight="false" outlineLevel="0" collapsed="false">
      <c r="C161" s="31"/>
      <c r="D161" s="31"/>
      <c r="E161" s="31"/>
      <c r="F161" s="31"/>
      <c r="G161" s="31"/>
      <c r="H161" s="31"/>
      <c r="I161" s="31"/>
      <c r="J161" s="65"/>
      <c r="K161" s="33"/>
      <c r="L161" s="33"/>
      <c r="M161" s="33"/>
    </row>
    <row r="162" customFormat="false" ht="12.8" hidden="false" customHeight="false" outlineLevel="0" collapsed="false">
      <c r="C162" s="31"/>
      <c r="D162" s="31"/>
      <c r="E162" s="31"/>
      <c r="F162" s="31"/>
      <c r="G162" s="31"/>
      <c r="H162" s="31"/>
      <c r="I162" s="31"/>
      <c r="J162" s="65"/>
      <c r="K162" s="33"/>
      <c r="L162" s="33"/>
      <c r="M162" s="33"/>
    </row>
    <row r="163" customFormat="false" ht="12.8" hidden="false" customHeight="false" outlineLevel="0" collapsed="false">
      <c r="C163" s="31"/>
      <c r="D163" s="31"/>
      <c r="E163" s="31"/>
      <c r="F163" s="31"/>
      <c r="G163" s="31"/>
      <c r="H163" s="31"/>
      <c r="I163" s="31"/>
      <c r="J163" s="65"/>
      <c r="K163" s="33"/>
      <c r="L163" s="33"/>
      <c r="M163" s="33"/>
    </row>
    <row r="164" customFormat="false" ht="13.8" hidden="false" customHeight="false" outlineLevel="0" collapsed="false">
      <c r="C164" s="1"/>
      <c r="D164" s="1"/>
      <c r="E164" s="1"/>
      <c r="F164" s="66"/>
      <c r="G164" s="1"/>
      <c r="H164" s="31"/>
      <c r="I164" s="31"/>
      <c r="J164" s="65"/>
      <c r="K164" s="1"/>
      <c r="L164" s="1"/>
      <c r="M164" s="1"/>
    </row>
    <row r="165" customFormat="false" ht="12.8" hidden="false" customHeight="false" outlineLevel="0" collapsed="false">
      <c r="C165" s="1"/>
      <c r="D165" s="1"/>
      <c r="E165" s="1"/>
      <c r="F165" s="1"/>
      <c r="G165" s="1"/>
      <c r="H165" s="31"/>
      <c r="I165" s="31"/>
      <c r="J165" s="65"/>
      <c r="K165" s="1"/>
      <c r="L165" s="1"/>
      <c r="M165" s="1"/>
    </row>
    <row r="166" customFormat="false" ht="12.8" hidden="false" customHeight="false" outlineLevel="0" collapsed="false">
      <c r="C166" s="1"/>
      <c r="D166" s="1"/>
      <c r="E166" s="1"/>
      <c r="F166" s="1"/>
      <c r="G166" s="1"/>
      <c r="H166" s="31"/>
      <c r="I166" s="31"/>
      <c r="J166" s="65"/>
      <c r="K166" s="1"/>
      <c r="L166" s="1"/>
      <c r="M166" s="1"/>
    </row>
    <row r="167" customFormat="false" ht="23.85" hidden="false" customHeight="true" outlineLevel="0" collapsed="false">
      <c r="A167" s="5" t="s">
        <v>1</v>
      </c>
      <c r="B167" s="6" t="s">
        <v>2</v>
      </c>
      <c r="C167" s="6" t="s">
        <v>3</v>
      </c>
      <c r="D167" s="6" t="s">
        <v>4</v>
      </c>
      <c r="E167" s="6" t="s">
        <v>5</v>
      </c>
      <c r="F167" s="6"/>
      <c r="G167" s="6"/>
      <c r="H167" s="6"/>
      <c r="I167" s="6"/>
      <c r="J167" s="6" t="s">
        <v>6</v>
      </c>
      <c r="K167" s="6" t="s">
        <v>7</v>
      </c>
      <c r="L167" s="6"/>
      <c r="M167" s="6"/>
    </row>
    <row r="168" customFormat="false" ht="46.25" hidden="false" customHeight="false" outlineLevel="0" collapsed="false">
      <c r="A168" s="5"/>
      <c r="B168" s="6"/>
      <c r="C168" s="6"/>
      <c r="D168" s="6"/>
      <c r="E168" s="6" t="s">
        <v>8</v>
      </c>
      <c r="F168" s="6" t="s">
        <v>9</v>
      </c>
      <c r="G168" s="6" t="s">
        <v>10</v>
      </c>
      <c r="H168" s="6" t="s">
        <v>11</v>
      </c>
      <c r="I168" s="6" t="s">
        <v>12</v>
      </c>
      <c r="J168" s="6"/>
      <c r="K168" s="6" t="s">
        <v>13</v>
      </c>
      <c r="L168" s="6" t="s">
        <v>14</v>
      </c>
      <c r="M168" s="6" t="s">
        <v>15</v>
      </c>
    </row>
    <row r="169" customFormat="false" ht="13.8" hidden="false" customHeight="false" outlineLevel="0" collapsed="false">
      <c r="A169" s="35" t="s">
        <v>148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customFormat="false" ht="12.8" hidden="false" customHeight="false" outlineLevel="0" collapsed="false">
      <c r="A170" s="36" t="n">
        <v>1</v>
      </c>
      <c r="B170" s="25" t="s">
        <v>149</v>
      </c>
      <c r="C170" s="37" t="n">
        <v>50</v>
      </c>
      <c r="D170" s="37" t="n">
        <v>122.1</v>
      </c>
      <c r="E170" s="67" t="n">
        <f aca="false">SUM([1]січень!E168+[1]лютий!E169+[1]березень!E170)</f>
        <v>13268.68</v>
      </c>
      <c r="F170" s="67" t="n">
        <f aca="false">SUM([1]січень!F168+[1]лютий!F169+[1]березень!F170)</f>
        <v>0</v>
      </c>
      <c r="G170" s="67" t="n">
        <f aca="false">SUM([1]січень!G168+[1]лютий!G169+[1]березень!G170)</f>
        <v>0</v>
      </c>
      <c r="H170" s="67" t="n">
        <f aca="false">SUM([1]січень!H168+[1]лютий!H169+[1]березень!H170)</f>
        <v>0</v>
      </c>
      <c r="I170" s="67" t="n">
        <f aca="false">SUM([1]січень!I168+[1]лютий!I169+[1]березень!I170)</f>
        <v>0</v>
      </c>
      <c r="J170" s="68" t="n">
        <f aca="false">K170/D170</f>
        <v>108.670597870598</v>
      </c>
      <c r="K170" s="69" t="n">
        <f aca="false">L170+M170+E170</f>
        <v>13268.68</v>
      </c>
      <c r="L170" s="70" t="n">
        <f aca="false">F170*1163</f>
        <v>0</v>
      </c>
      <c r="M170" s="70" t="n">
        <f aca="false">G170*9.5</f>
        <v>0</v>
      </c>
    </row>
    <row r="171" customFormat="false" ht="23.85" hidden="false" customHeight="false" outlineLevel="0" collapsed="false">
      <c r="A171" s="36" t="n">
        <v>2</v>
      </c>
      <c r="B171" s="25" t="s">
        <v>150</v>
      </c>
      <c r="C171" s="37" t="n">
        <v>50</v>
      </c>
      <c r="D171" s="37" t="n">
        <v>426.8</v>
      </c>
      <c r="E171" s="67" t="n">
        <f aca="false">SUM([1]січень!E169+[1]лютий!E170+[1]березень!E171)</f>
        <v>1672.86</v>
      </c>
      <c r="F171" s="67" t="n">
        <f aca="false">SUM([1]січень!F169+[1]лютий!F170+[1]березень!F171)</f>
        <v>33.49</v>
      </c>
      <c r="G171" s="67" t="n">
        <f aca="false">SUM([1]січень!G169+[1]лютий!G170+[1]березень!G171)</f>
        <v>0</v>
      </c>
      <c r="H171" s="67" t="n">
        <f aca="false">SUM([1]січень!H169+[1]лютий!H170+[1]березень!H171)</f>
        <v>16.15</v>
      </c>
      <c r="I171" s="67" t="n">
        <f aca="false">SUM([1]січень!I169+[1]лютий!I170+[1]березень!I171)</f>
        <v>2.15</v>
      </c>
      <c r="J171" s="68" t="n">
        <f aca="false">K171/D171</f>
        <v>95.1774367385192</v>
      </c>
      <c r="K171" s="69" t="n">
        <f aca="false">L171+M171+E171</f>
        <v>40621.73</v>
      </c>
      <c r="L171" s="69" t="n">
        <f aca="false">F171*1163</f>
        <v>38948.87</v>
      </c>
      <c r="M171" s="70" t="n">
        <f aca="false">G171*9.5</f>
        <v>0</v>
      </c>
    </row>
    <row r="172" customFormat="false" ht="12.8" hidden="false" customHeight="false" outlineLevel="0" collapsed="false">
      <c r="A172" s="36" t="n">
        <v>3</v>
      </c>
      <c r="B172" s="25" t="s">
        <v>151</v>
      </c>
      <c r="C172" s="37" t="n">
        <v>90</v>
      </c>
      <c r="D172" s="37" t="n">
        <v>761.3</v>
      </c>
      <c r="E172" s="67" t="n">
        <f aca="false">SUM([1]січень!E170+[1]лютий!E171+[1]березень!E172)</f>
        <v>1240.69</v>
      </c>
      <c r="F172" s="67" t="n">
        <f aca="false">SUM([1]січень!F170+[1]лютий!F171+[1]березень!F172)</f>
        <v>56.58</v>
      </c>
      <c r="G172" s="67" t="n">
        <f aca="false">SUM([1]січень!G170+[1]лютий!G171+[1]березень!G172)</f>
        <v>0</v>
      </c>
      <c r="H172" s="67" t="n">
        <f aca="false">SUM([1]січень!H170+[1]лютий!H171+[1]березень!H172)</f>
        <v>24</v>
      </c>
      <c r="I172" s="67" t="n">
        <f aca="false">SUM([1]січень!I170+[1]лютий!I171+[1]березень!I172)</f>
        <v>7</v>
      </c>
      <c r="J172" s="68" t="n">
        <f aca="false">K172/D172</f>
        <v>88.0641402863523</v>
      </c>
      <c r="K172" s="69" t="n">
        <f aca="false">L172+M172+E172</f>
        <v>67043.23</v>
      </c>
      <c r="L172" s="70" t="n">
        <f aca="false">F172*1163</f>
        <v>65802.54</v>
      </c>
      <c r="M172" s="70" t="n">
        <f aca="false">G172*9.5</f>
        <v>0</v>
      </c>
    </row>
    <row r="173" customFormat="false" ht="12.8" hidden="false" customHeight="false" outlineLevel="0" collapsed="false">
      <c r="A173" s="36" t="n">
        <v>4</v>
      </c>
      <c r="B173" s="25" t="s">
        <v>152</v>
      </c>
      <c r="C173" s="37" t="n">
        <v>13</v>
      </c>
      <c r="D173" s="37" t="n">
        <v>273.5</v>
      </c>
      <c r="E173" s="67" t="n">
        <f aca="false">SUM([1]січень!E171+[1]лютий!E172+[1]березень!E173)</f>
        <v>21165</v>
      </c>
      <c r="F173" s="67" t="n">
        <f aca="false">SUM([1]січень!F171+[1]лютий!F172+[1]березень!F173)</f>
        <v>0</v>
      </c>
      <c r="G173" s="67" t="n">
        <f aca="false">SUM([1]січень!G171+[1]лютий!G172+[1]березень!G173)</f>
        <v>0</v>
      </c>
      <c r="H173" s="67" t="n">
        <f aca="false">SUM([1]січень!H171+[1]лютий!H172+[1]березень!H173)</f>
        <v>17.17</v>
      </c>
      <c r="I173" s="67" t="n">
        <f aca="false">SUM([1]січень!I171+[1]лютий!I172+[1]березень!I173)</f>
        <v>0</v>
      </c>
      <c r="J173" s="68" t="n">
        <f aca="false">K173/D173</f>
        <v>77.3857404021938</v>
      </c>
      <c r="K173" s="69" t="n">
        <f aca="false">L173+M173+E173</f>
        <v>21165</v>
      </c>
      <c r="L173" s="70" t="n">
        <f aca="false">F173*1163</f>
        <v>0</v>
      </c>
      <c r="M173" s="70" t="n">
        <f aca="false">G173*9.5</f>
        <v>0</v>
      </c>
    </row>
    <row r="174" customFormat="false" ht="23.85" hidden="false" customHeight="false" outlineLevel="0" collapsed="false">
      <c r="A174" s="36" t="n">
        <v>5</v>
      </c>
      <c r="B174" s="25" t="s">
        <v>153</v>
      </c>
      <c r="C174" s="37" t="n">
        <v>28</v>
      </c>
      <c r="D174" s="37" t="n">
        <v>150</v>
      </c>
      <c r="E174" s="67" t="n">
        <f aca="false">SUM([1]січень!E172+[1]лютий!E173+[1]березень!E174)</f>
        <v>10163.04</v>
      </c>
      <c r="F174" s="67" t="n">
        <f aca="false">SUM([1]січень!F172+[1]лютий!F173+[1]березень!F174)</f>
        <v>0</v>
      </c>
      <c r="G174" s="67" t="n">
        <f aca="false">SUM([1]січень!G172+[1]лютий!G173+[1]березень!G174)</f>
        <v>0</v>
      </c>
      <c r="H174" s="67" t="n">
        <f aca="false">SUM([1]січень!H172+[1]лютий!H173+[1]березень!H174)</f>
        <v>0</v>
      </c>
      <c r="I174" s="67" t="n">
        <f aca="false">SUM([1]січень!I172+[1]лютий!I173+[1]березень!I174)</f>
        <v>0</v>
      </c>
      <c r="J174" s="68" t="n">
        <f aca="false">K174/D174</f>
        <v>67.7536</v>
      </c>
      <c r="K174" s="69" t="n">
        <f aca="false">L174+M174+E174</f>
        <v>10163.04</v>
      </c>
      <c r="L174" s="70" t="n">
        <f aca="false">F174*1163</f>
        <v>0</v>
      </c>
      <c r="M174" s="70" t="n">
        <f aca="false">G174*9.5</f>
        <v>0</v>
      </c>
    </row>
    <row r="175" customFormat="false" ht="12.8" hidden="false" customHeight="false" outlineLevel="0" collapsed="false">
      <c r="A175" s="36" t="n">
        <v>6</v>
      </c>
      <c r="B175" s="25" t="s">
        <v>154</v>
      </c>
      <c r="C175" s="37" t="n">
        <v>20</v>
      </c>
      <c r="D175" s="37" t="n">
        <v>417.57</v>
      </c>
      <c r="E175" s="67" t="n">
        <f aca="false">SUM([1]січень!E173+[1]лютий!E174+[1]березень!E175)</f>
        <v>1035.59</v>
      </c>
      <c r="F175" s="67" t="n">
        <f aca="false">SUM([1]січень!F173+[1]лютий!F174+[1]березень!F175)</f>
        <v>0</v>
      </c>
      <c r="G175" s="67" t="n">
        <f aca="false">SUM([1]січень!G173+[1]лютий!G174+[1]березень!G175)</f>
        <v>2379.94</v>
      </c>
      <c r="H175" s="67" t="n">
        <f aca="false">SUM([1]січень!H173+[1]лютий!H174+[1]березень!H175)</f>
        <v>8</v>
      </c>
      <c r="I175" s="67" t="n">
        <f aca="false">SUM([1]січень!I173+[1]лютий!I174+[1]березень!I175)</f>
        <v>0</v>
      </c>
      <c r="J175" s="68" t="n">
        <f aca="false">K175/D175</f>
        <v>56.6252843834567</v>
      </c>
      <c r="K175" s="69" t="n">
        <f aca="false">L175+M175+E175</f>
        <v>23645.02</v>
      </c>
      <c r="L175" s="70" t="n">
        <f aca="false">F175*1163</f>
        <v>0</v>
      </c>
      <c r="M175" s="70" t="n">
        <f aca="false">G175*9.5</f>
        <v>22609.43</v>
      </c>
    </row>
    <row r="176" customFormat="false" ht="12.8" hidden="false" customHeight="false" outlineLevel="0" collapsed="false">
      <c r="A176" s="36" t="n">
        <v>7</v>
      </c>
      <c r="B176" s="25" t="s">
        <v>155</v>
      </c>
      <c r="C176" s="37" t="n">
        <v>65</v>
      </c>
      <c r="D176" s="37" t="n">
        <v>1025.9</v>
      </c>
      <c r="E176" s="67" t="n">
        <f aca="false">SUM([1]січень!E174+[1]лютий!E175+[1]березень!E176)</f>
        <v>2263.36</v>
      </c>
      <c r="F176" s="67" t="n">
        <f aca="false">SUM([1]січень!F174+[1]лютий!F175+[1]березень!F176)</f>
        <v>0</v>
      </c>
      <c r="G176" s="67" t="n">
        <f aca="false">SUM([1]січень!G174+[1]лютий!G175+[1]березень!G176)</f>
        <v>6413.92</v>
      </c>
      <c r="H176" s="67" t="n">
        <f aca="false">SUM([1]січень!H174+[1]лютий!H175+[1]березень!H176)</f>
        <v>18.79</v>
      </c>
      <c r="I176" s="67" t="n">
        <f aca="false">SUM([1]січень!I174+[1]лютий!I175+[1]березень!I176)</f>
        <v>0</v>
      </c>
      <c r="J176" s="68" t="n">
        <f aca="false">K176/D176</f>
        <v>61.6001559606199</v>
      </c>
      <c r="K176" s="69" t="n">
        <f aca="false">L176+M176+E176</f>
        <v>63195.6</v>
      </c>
      <c r="L176" s="70" t="n">
        <f aca="false">F176*1163</f>
        <v>0</v>
      </c>
      <c r="M176" s="70" t="n">
        <f aca="false">G176*9.5</f>
        <v>60932.24</v>
      </c>
    </row>
    <row r="177" customFormat="false" ht="12.8" hidden="false" customHeight="false" outlineLevel="0" collapsed="false">
      <c r="A177" s="36" t="n">
        <v>8</v>
      </c>
      <c r="B177" s="25" t="s">
        <v>156</v>
      </c>
      <c r="C177" s="37" t="n">
        <v>52</v>
      </c>
      <c r="D177" s="37" t="n">
        <v>1060.2</v>
      </c>
      <c r="E177" s="67" t="n">
        <f aca="false">SUM([1]січень!E175+[1]лютий!E176+[1]березень!E177)</f>
        <v>687.39</v>
      </c>
      <c r="F177" s="67" t="n">
        <f aca="false">SUM([1]січень!F175+[1]лютий!F176+[1]березень!F177)</f>
        <v>46.36</v>
      </c>
      <c r="G177" s="67" t="n">
        <f aca="false">SUM([1]січень!G175+[1]лютий!G176+[1]березень!G177)</f>
        <v>0</v>
      </c>
      <c r="H177" s="67" t="n">
        <f aca="false">SUM([1]січень!H175+[1]лютий!H176+[1]березень!H177)</f>
        <v>25.87</v>
      </c>
      <c r="I177" s="67" t="n">
        <f aca="false">SUM([1]січень!I175+[1]лютий!I176+[1]березень!I177)</f>
        <v>0</v>
      </c>
      <c r="J177" s="68" t="n">
        <f aca="false">K177/D177</f>
        <v>51.5035559328429</v>
      </c>
      <c r="K177" s="69" t="n">
        <f aca="false">L177+M177+E177</f>
        <v>54604.07</v>
      </c>
      <c r="L177" s="70" t="n">
        <f aca="false">F177*1163</f>
        <v>53916.68</v>
      </c>
      <c r="M177" s="70" t="n">
        <f aca="false">G177*9.5</f>
        <v>0</v>
      </c>
    </row>
    <row r="178" customFormat="false" ht="12.8" hidden="false" customHeight="false" outlineLevel="0" collapsed="false">
      <c r="A178" s="36" t="n">
        <v>9</v>
      </c>
      <c r="B178" s="25" t="s">
        <v>157</v>
      </c>
      <c r="C178" s="37" t="n">
        <v>8</v>
      </c>
      <c r="D178" s="37" t="n">
        <v>285</v>
      </c>
      <c r="E178" s="67" t="n">
        <f aca="false">SUM([1]січень!E176+[1]лютий!E177+[1]березень!E178)</f>
        <v>298.19</v>
      </c>
      <c r="F178" s="67" t="n">
        <f aca="false">SUM([1]січень!F176+[1]лютий!F177+[1]березень!F178)</f>
        <v>0</v>
      </c>
      <c r="G178" s="67" t="n">
        <f aca="false">SUM([1]січень!G176+[1]лютий!G177+[1]березень!G178)</f>
        <v>1337.01</v>
      </c>
      <c r="H178" s="67" t="n">
        <f aca="false">SUM([1]січень!H176+[1]лютий!H177+[1]березень!H178)</f>
        <v>3</v>
      </c>
      <c r="I178" s="67" t="n">
        <f aca="false">SUM([1]січень!I176+[1]лютий!I177+[1]березень!I178)</f>
        <v>0</v>
      </c>
      <c r="J178" s="68" t="n">
        <f aca="false">K178/D178</f>
        <v>45.6132807017544</v>
      </c>
      <c r="K178" s="69" t="n">
        <f aca="false">L178+M178+E178</f>
        <v>12999.785</v>
      </c>
      <c r="L178" s="70" t="n">
        <f aca="false">F178*1163</f>
        <v>0</v>
      </c>
      <c r="M178" s="70" t="n">
        <f aca="false">G178*9.5</f>
        <v>12701.595</v>
      </c>
    </row>
    <row r="179" customFormat="false" ht="12.8" hidden="false" customHeight="false" outlineLevel="0" collapsed="false">
      <c r="A179" s="36" t="n">
        <v>10</v>
      </c>
      <c r="B179" s="25" t="s">
        <v>158</v>
      </c>
      <c r="C179" s="37" t="n">
        <v>200</v>
      </c>
      <c r="D179" s="37" t="n">
        <v>1766.1</v>
      </c>
      <c r="E179" s="67" t="n">
        <f aca="false">SUM([1]січень!E177+[1]лютий!E178+[1]березень!E179)</f>
        <v>1438.82</v>
      </c>
      <c r="F179" s="67" t="n">
        <f aca="false">SUM([1]січень!F177+[1]лютий!F178+[1]березень!F179)</f>
        <v>87.94</v>
      </c>
      <c r="G179" s="67" t="n">
        <f aca="false">SUM([1]січень!G177+[1]лютий!G178+[1]березень!G179)</f>
        <v>0</v>
      </c>
      <c r="H179" s="67" t="n">
        <f aca="false">SUM([1]січень!H177+[1]лютий!H178+[1]березень!H179)</f>
        <v>59.28</v>
      </c>
      <c r="I179" s="67" t="n">
        <f aca="false">SUM([1]січень!I177+[1]лютий!I178+[1]березень!I179)</f>
        <v>0</v>
      </c>
      <c r="J179" s="68" t="n">
        <f aca="false">K179/D179</f>
        <v>58.7243304456146</v>
      </c>
      <c r="K179" s="69" t="n">
        <f aca="false">L179+M179+E179</f>
        <v>103713.04</v>
      </c>
      <c r="L179" s="70" t="n">
        <f aca="false">F179*1163</f>
        <v>102274.22</v>
      </c>
      <c r="M179" s="70" t="n">
        <f aca="false">G179*9.5</f>
        <v>0</v>
      </c>
    </row>
    <row r="180" customFormat="false" ht="12.8" hidden="false" customHeight="false" outlineLevel="0" collapsed="false">
      <c r="A180" s="36" t="n">
        <v>11</v>
      </c>
      <c r="B180" s="25" t="s">
        <v>159</v>
      </c>
      <c r="C180" s="37" t="n">
        <v>20</v>
      </c>
      <c r="D180" s="37" t="n">
        <v>170.4</v>
      </c>
      <c r="E180" s="67" t="n">
        <f aca="false">SUM([1]січень!E178+[1]лютий!E179+[1]березень!E180)</f>
        <v>214.47</v>
      </c>
      <c r="F180" s="67" t="n">
        <f aca="false">SUM([1]січень!F178+[1]лютий!F179+[1]березень!F180)</f>
        <v>0</v>
      </c>
      <c r="G180" s="67" t="n">
        <f aca="false">SUM([1]січень!G178+[1]лютий!G179+[1]березень!G180)</f>
        <v>772.82</v>
      </c>
      <c r="H180" s="67" t="n">
        <f aca="false">SUM([1]січень!H178+[1]лютий!H179+[1]березень!H180)</f>
        <v>0</v>
      </c>
      <c r="I180" s="67" t="n">
        <f aca="false">SUM([1]січень!I178+[1]лютий!I179+[1]березень!I180)</f>
        <v>0</v>
      </c>
      <c r="J180" s="68" t="n">
        <f aca="false">K180/D180</f>
        <v>44.3442488262911</v>
      </c>
      <c r="K180" s="69" t="n">
        <f aca="false">L180+M180+E180</f>
        <v>7556.26</v>
      </c>
      <c r="L180" s="70" t="n">
        <f aca="false">F180*1163</f>
        <v>0</v>
      </c>
      <c r="M180" s="70" t="n">
        <f aca="false">G180*9.5</f>
        <v>7341.79</v>
      </c>
    </row>
    <row r="181" customFormat="false" ht="12.8" hidden="false" customHeight="false" outlineLevel="0" collapsed="false">
      <c r="A181" s="36" t="n">
        <v>12</v>
      </c>
      <c r="B181" s="25" t="s">
        <v>160</v>
      </c>
      <c r="C181" s="37" t="n">
        <v>500</v>
      </c>
      <c r="D181" s="37" t="n">
        <v>2129.3</v>
      </c>
      <c r="E181" s="67" t="n">
        <f aca="false">SUM([1]січень!E179+[1]лютий!E180+[1]березень!E181)</f>
        <v>5101.09</v>
      </c>
      <c r="F181" s="67" t="n">
        <f aca="false">SUM([1]січень!F179+[1]лютий!F180+[1]березень!F181)</f>
        <v>73.98</v>
      </c>
      <c r="G181" s="67" t="n">
        <f aca="false">SUM([1]січень!G179+[1]лютий!G180+[1]березень!G181)</f>
        <v>0</v>
      </c>
      <c r="H181" s="67" t="n">
        <f aca="false">SUM([1]січень!H179+[1]лютий!H180+[1]березень!H181)</f>
        <v>97.11</v>
      </c>
      <c r="I181" s="67" t="n">
        <f aca="false">SUM([1]січень!I179+[1]лютий!I180+[1]березень!I181)</f>
        <v>0</v>
      </c>
      <c r="J181" s="68" t="n">
        <f aca="false">K181/D181</f>
        <v>42.8027192034941</v>
      </c>
      <c r="K181" s="69" t="n">
        <f aca="false">L181+M181+E181</f>
        <v>91139.83</v>
      </c>
      <c r="L181" s="70" t="n">
        <f aca="false">F181*1163</f>
        <v>86038.74</v>
      </c>
      <c r="M181" s="70" t="n">
        <f aca="false">G181*9.5</f>
        <v>0</v>
      </c>
    </row>
    <row r="182" customFormat="false" ht="12.8" hidden="false" customHeight="false" outlineLevel="0" collapsed="false">
      <c r="A182" s="36" t="n">
        <v>13</v>
      </c>
      <c r="B182" s="25" t="s">
        <v>161</v>
      </c>
      <c r="C182" s="37" t="n">
        <v>701</v>
      </c>
      <c r="D182" s="37" t="n">
        <v>2911</v>
      </c>
      <c r="E182" s="67" t="n">
        <f aca="false">SUM([1]січень!E180+[1]лютий!E181+[1]березень!E182)</f>
        <v>3896.69</v>
      </c>
      <c r="F182" s="67" t="n">
        <f aca="false">SUM([1]січень!F180+[1]лютий!F181+[1]березень!F182)</f>
        <v>89.68</v>
      </c>
      <c r="G182" s="67" t="n">
        <f aca="false">SUM([1]січень!G180+[1]лютий!G181+[1]березень!G182)</f>
        <v>0</v>
      </c>
      <c r="H182" s="67" t="n">
        <f aca="false">SUM([1]січень!H180+[1]лютий!H181+[1]березень!H182)</f>
        <v>111.74</v>
      </c>
      <c r="I182" s="67" t="n">
        <f aca="false">SUM([1]січень!I180+[1]лютий!I181+[1]березень!I182)</f>
        <v>0</v>
      </c>
      <c r="J182" s="68" t="n">
        <f aca="false">K182/D182</f>
        <v>37.1674785297149</v>
      </c>
      <c r="K182" s="69" t="n">
        <f aca="false">L182+M182+E182</f>
        <v>108194.53</v>
      </c>
      <c r="L182" s="70" t="n">
        <f aca="false">F182*1163</f>
        <v>104297.84</v>
      </c>
      <c r="M182" s="70" t="n">
        <f aca="false">G182*9.5</f>
        <v>0</v>
      </c>
    </row>
    <row r="183" customFormat="false" ht="23.85" hidden="false" customHeight="false" outlineLevel="0" collapsed="false">
      <c r="A183" s="36" t="n">
        <v>14</v>
      </c>
      <c r="B183" s="25" t="s">
        <v>162</v>
      </c>
      <c r="C183" s="37" t="n">
        <v>1151</v>
      </c>
      <c r="D183" s="37" t="n">
        <v>3136.7</v>
      </c>
      <c r="E183" s="67" t="n">
        <f aca="false">SUM([1]січень!E181+[1]лютий!E182+[1]березень!E183)</f>
        <v>11221.04</v>
      </c>
      <c r="F183" s="67" t="n">
        <f aca="false">SUM([1]січень!F181+[1]лютий!F182+[1]березень!F183)</f>
        <v>119.52</v>
      </c>
      <c r="G183" s="67" t="n">
        <f aca="false">SUM([1]січень!G181+[1]лютий!G182+[1]березень!G183)</f>
        <v>0</v>
      </c>
      <c r="H183" s="67" t="n">
        <f aca="false">SUM([1]січень!H181+[1]лютий!H182+[1]березень!H183)</f>
        <v>122.94</v>
      </c>
      <c r="I183" s="67" t="n">
        <f aca="false">SUM([1]січень!I181+[1]лютий!I182+[1]березень!I183)</f>
        <v>0</v>
      </c>
      <c r="J183" s="68" t="n">
        <f aca="false">K183/D183</f>
        <v>47.8919883954475</v>
      </c>
      <c r="K183" s="69" t="n">
        <f aca="false">L183+M183+E183</f>
        <v>150222.8</v>
      </c>
      <c r="L183" s="70" t="n">
        <f aca="false">F183*1163</f>
        <v>139001.76</v>
      </c>
      <c r="M183" s="70" t="n">
        <f aca="false">G183*9.5</f>
        <v>0</v>
      </c>
    </row>
    <row r="184" customFormat="false" ht="12.8" hidden="false" customHeight="false" outlineLevel="0" collapsed="false">
      <c r="A184" s="36" t="n">
        <v>15</v>
      </c>
      <c r="B184" s="25" t="s">
        <v>163</v>
      </c>
      <c r="C184" s="37" t="n">
        <v>410</v>
      </c>
      <c r="D184" s="37" t="n">
        <v>1300.8</v>
      </c>
      <c r="E184" s="67" t="n">
        <f aca="false">SUM([1]січень!E182+[1]лютий!E183+[1]березень!E184)</f>
        <v>1378.52</v>
      </c>
      <c r="F184" s="67" t="n">
        <f aca="false">SUM([1]січень!F182+[1]лютий!F183+[1]березень!F184)</f>
        <v>45.56</v>
      </c>
      <c r="G184" s="67" t="n">
        <f aca="false">SUM([1]січень!G182+[1]лютий!G183+[1]березень!G184)</f>
        <v>0</v>
      </c>
      <c r="H184" s="67" t="n">
        <f aca="false">SUM([1]січень!H182+[1]лютий!H183+[1]березень!H184)</f>
        <v>75.81</v>
      </c>
      <c r="I184" s="67" t="n">
        <f aca="false">SUM([1]січень!I182+[1]лютий!I183+[1]березень!I184)</f>
        <v>0</v>
      </c>
      <c r="J184" s="68" t="n">
        <f aca="false">K184/D184</f>
        <v>41.7933579335793</v>
      </c>
      <c r="K184" s="69" t="n">
        <f aca="false">L184+M184+E184</f>
        <v>54364.8</v>
      </c>
      <c r="L184" s="70" t="n">
        <f aca="false">F184*1163</f>
        <v>52986.28</v>
      </c>
      <c r="M184" s="70" t="n">
        <f aca="false">G184*9.5</f>
        <v>0</v>
      </c>
    </row>
    <row r="185" customFormat="false" ht="12.8" hidden="false" customHeight="false" outlineLevel="0" collapsed="false">
      <c r="A185" s="36" t="n">
        <v>16</v>
      </c>
      <c r="B185" s="25" t="s">
        <v>164</v>
      </c>
      <c r="C185" s="37" t="n">
        <v>10</v>
      </c>
      <c r="D185" s="37" t="n">
        <v>372.8</v>
      </c>
      <c r="E185" s="67" t="n">
        <f aca="false">SUM([1]січень!E183+[1]лютий!E184+[1]березень!E185)</f>
        <v>1086</v>
      </c>
      <c r="F185" s="67" t="n">
        <f aca="false">SUM([1]січень!F183+[1]лютий!F184+[1]березень!F185)</f>
        <v>0</v>
      </c>
      <c r="G185" s="67" t="n">
        <f aca="false">SUM([1]січень!G183+[1]лютий!G184+[1]березень!G185)</f>
        <v>1112.81</v>
      </c>
      <c r="H185" s="67" t="n">
        <f aca="false">SUM([1]січень!H183+[1]лютий!H184+[1]березень!H185)</f>
        <v>2</v>
      </c>
      <c r="I185" s="67" t="n">
        <f aca="false">SUM([1]січень!I183+[1]лютий!I184+[1]березень!I185)</f>
        <v>0</v>
      </c>
      <c r="J185" s="68" t="n">
        <f aca="false">K185/D185</f>
        <v>31.2706410944206</v>
      </c>
      <c r="K185" s="69" t="n">
        <f aca="false">L185+M185+E185</f>
        <v>11657.695</v>
      </c>
      <c r="L185" s="70" t="n">
        <f aca="false">F185*1163</f>
        <v>0</v>
      </c>
      <c r="M185" s="70" t="n">
        <f aca="false">G185*9.5</f>
        <v>10571.695</v>
      </c>
    </row>
    <row r="186" customFormat="false" ht="12.8" hidden="false" customHeight="false" outlineLevel="0" collapsed="false">
      <c r="A186" s="36" t="n">
        <v>17</v>
      </c>
      <c r="B186" s="25" t="s">
        <v>165</v>
      </c>
      <c r="C186" s="37" t="n">
        <v>6</v>
      </c>
      <c r="D186" s="37" t="n">
        <v>26</v>
      </c>
      <c r="E186" s="67" t="n">
        <f aca="false">SUM([1]січень!E184+[1]лютий!E185+[1]березень!E186)</f>
        <v>17</v>
      </c>
      <c r="F186" s="67" t="n">
        <f aca="false">SUM([1]січень!F184+[1]лютий!F185+[1]березень!F186)</f>
        <v>0</v>
      </c>
      <c r="G186" s="67" t="n">
        <f aca="false">SUM([1]січень!G184+[1]лютий!G185+[1]березень!G186)</f>
        <v>59</v>
      </c>
      <c r="H186" s="67" t="n">
        <f aca="false">SUM([1]січень!H184+[1]лютий!H185+[1]березень!H186)</f>
        <v>0</v>
      </c>
      <c r="I186" s="67" t="n">
        <f aca="false">SUM([1]січень!I184+[1]лютий!I185+[1]березень!I186)</f>
        <v>0</v>
      </c>
      <c r="J186" s="68" t="n">
        <f aca="false">K186/D186</f>
        <v>22.2115384615385</v>
      </c>
      <c r="K186" s="69" t="n">
        <f aca="false">L186+M186+E186</f>
        <v>577.5</v>
      </c>
      <c r="L186" s="70" t="n">
        <f aca="false">F186*1163</f>
        <v>0</v>
      </c>
      <c r="M186" s="70" t="n">
        <f aca="false">G186*9.5</f>
        <v>560.5</v>
      </c>
    </row>
    <row r="187" customFormat="false" ht="12.8" hidden="false" customHeight="false" outlineLevel="0" collapsed="false">
      <c r="A187" s="36" t="n">
        <v>18</v>
      </c>
      <c r="B187" s="25" t="s">
        <v>166</v>
      </c>
      <c r="C187" s="37" t="n">
        <v>64</v>
      </c>
      <c r="D187" s="37" t="n">
        <v>236.7</v>
      </c>
      <c r="E187" s="67" t="n">
        <f aca="false">SUM([1]січень!E185+[1]лютий!E186+[1]березень!E187)</f>
        <v>1852.78</v>
      </c>
      <c r="F187" s="67" t="n">
        <f aca="false">SUM([1]січень!F185+[1]лютий!F186+[1]березень!F187)</f>
        <v>0</v>
      </c>
      <c r="G187" s="67" t="n">
        <f aca="false">SUM([1]січень!G185+[1]лютий!G186+[1]березень!G187)</f>
        <v>0</v>
      </c>
      <c r="H187" s="67" t="n">
        <f aca="false">SUM([1]січень!H185+[1]лютий!H186+[1]березень!H187)</f>
        <v>4</v>
      </c>
      <c r="I187" s="67" t="n">
        <f aca="false">SUM([1]січень!I185+[1]лютий!I186+[1]березень!I187)</f>
        <v>2</v>
      </c>
      <c r="J187" s="68" t="n">
        <f aca="false">K187/D187</f>
        <v>7.82754541613857</v>
      </c>
      <c r="K187" s="69" t="n">
        <f aca="false">L187+M187+E187</f>
        <v>1852.78</v>
      </c>
      <c r="L187" s="70" t="n">
        <f aca="false">F187*1163</f>
        <v>0</v>
      </c>
      <c r="M187" s="70" t="n">
        <f aca="false">G187*9.5</f>
        <v>0</v>
      </c>
    </row>
    <row r="188" customFormat="false" ht="12.8" hidden="false" customHeight="false" outlineLevel="0" collapsed="false">
      <c r="A188" s="36" t="n">
        <v>19</v>
      </c>
      <c r="B188" s="25" t="s">
        <v>167</v>
      </c>
      <c r="C188" s="37" t="n">
        <v>64</v>
      </c>
      <c r="D188" s="37" t="n">
        <v>376.7</v>
      </c>
      <c r="E188" s="67" t="n">
        <f aca="false">SUM([1]січень!E186+[1]лютий!E187+[1]березень!E188)</f>
        <v>2399.13</v>
      </c>
      <c r="F188" s="67" t="n">
        <f aca="false">SUM([1]січень!F186+[1]лютий!F187+[1]березень!F188)</f>
        <v>0</v>
      </c>
      <c r="G188" s="67" t="n">
        <f aca="false">SUM([1]січень!G186+[1]лютий!G187+[1]березень!G188)</f>
        <v>0</v>
      </c>
      <c r="H188" s="67" t="n">
        <f aca="false">SUM([1]січень!H186+[1]лютий!H187+[1]березень!H188)</f>
        <v>8</v>
      </c>
      <c r="I188" s="67" t="n">
        <f aca="false">SUM([1]січень!I186+[1]лютий!I187+[1]березень!I188)</f>
        <v>0</v>
      </c>
      <c r="J188" s="68" t="n">
        <f aca="false">K188/D188</f>
        <v>6.36880807008229</v>
      </c>
      <c r="K188" s="69" t="n">
        <f aca="false">L188+M188+E188</f>
        <v>2399.13</v>
      </c>
      <c r="L188" s="70" t="n">
        <f aca="false">F188*1163</f>
        <v>0</v>
      </c>
      <c r="M188" s="70" t="n">
        <f aca="false">G188*9.5</f>
        <v>0</v>
      </c>
    </row>
    <row r="189" customFormat="false" ht="23.85" hidden="false" customHeight="false" outlineLevel="0" collapsed="false">
      <c r="A189" s="36" t="n">
        <v>20</v>
      </c>
      <c r="B189" s="25" t="s">
        <v>168</v>
      </c>
      <c r="C189" s="37" t="n">
        <v>90</v>
      </c>
      <c r="D189" s="37" t="n">
        <v>143.2</v>
      </c>
      <c r="E189" s="67" t="n">
        <f aca="false">SUM([1]січень!E187+[1]лютий!E188+[1]березень!E189)</f>
        <v>705.53</v>
      </c>
      <c r="F189" s="67" t="n">
        <f aca="false">SUM([1]січень!F187+[1]лютий!F188+[1]березень!F189)</f>
        <v>0</v>
      </c>
      <c r="G189" s="67" t="n">
        <f aca="false">SUM([1]січень!G187+[1]лютий!G188+[1]березень!G189)</f>
        <v>0</v>
      </c>
      <c r="H189" s="67" t="n">
        <f aca="false">SUM([1]січень!H187+[1]лютий!H188+[1]березень!H189)</f>
        <v>8</v>
      </c>
      <c r="I189" s="67" t="n">
        <f aca="false">SUM([1]січень!I187+[1]лютий!I188+[1]березень!I189)</f>
        <v>0</v>
      </c>
      <c r="J189" s="68" t="n">
        <f aca="false">K189/D189</f>
        <v>4.92688547486034</v>
      </c>
      <c r="K189" s="69" t="n">
        <f aca="false">L189+M189+E189</f>
        <v>705.53</v>
      </c>
      <c r="L189" s="70" t="n">
        <f aca="false">F189*1163</f>
        <v>0</v>
      </c>
      <c r="M189" s="70" t="n">
        <f aca="false">G189*9.5</f>
        <v>0</v>
      </c>
    </row>
    <row r="190" customFormat="false" ht="23.85" hidden="false" customHeight="false" outlineLevel="0" collapsed="false">
      <c r="A190" s="36" t="n">
        <v>21</v>
      </c>
      <c r="B190" s="25" t="s">
        <v>169</v>
      </c>
      <c r="C190" s="37" t="n">
        <v>11</v>
      </c>
      <c r="D190" s="37" t="n">
        <v>600.23</v>
      </c>
      <c r="E190" s="67" t="n">
        <f aca="false">SUM([1]січень!E188+[1]лютий!E189+[1]березень!E190)</f>
        <v>2640.98</v>
      </c>
      <c r="F190" s="67" t="n">
        <f aca="false">SUM([1]січень!F188+[1]лютий!F189+[1]березень!F190)</f>
        <v>0</v>
      </c>
      <c r="G190" s="67" t="n">
        <f aca="false">SUM([1]січень!G188+[1]лютий!G189+[1]березень!G190)</f>
        <v>0</v>
      </c>
      <c r="H190" s="67" t="n">
        <f aca="false">SUM([1]січень!H188+[1]лютий!H189+[1]березень!H190)</f>
        <v>0</v>
      </c>
      <c r="I190" s="67" t="n">
        <f aca="false">SUM([1]січень!I188+[1]лютий!I189+[1]березень!I190)</f>
        <v>0</v>
      </c>
      <c r="J190" s="68" t="n">
        <f aca="false">K190/D190</f>
        <v>4.39994668710328</v>
      </c>
      <c r="K190" s="69" t="n">
        <f aca="false">L190+M190+E190</f>
        <v>2640.98</v>
      </c>
      <c r="L190" s="70" t="n">
        <f aca="false">F190*1163</f>
        <v>0</v>
      </c>
      <c r="M190" s="70" t="n">
        <f aca="false">G190*9.5</f>
        <v>0</v>
      </c>
    </row>
    <row r="191" customFormat="false" ht="12.8" hidden="false" customHeight="false" outlineLevel="0" collapsed="false">
      <c r="A191" s="36" t="n">
        <v>22</v>
      </c>
      <c r="B191" s="25" t="s">
        <v>170</v>
      </c>
      <c r="C191" s="37" t="n">
        <v>50</v>
      </c>
      <c r="D191" s="37" t="n">
        <v>45</v>
      </c>
      <c r="E191" s="67" t="n">
        <f aca="false">SUM([1]січень!E189+[1]лютий!E190+[1]березень!E191)</f>
        <v>178.78</v>
      </c>
      <c r="F191" s="67" t="n">
        <f aca="false">SUM([1]січень!F189+[1]лютий!F190+[1]березень!F191)</f>
        <v>0</v>
      </c>
      <c r="G191" s="67" t="n">
        <f aca="false">SUM([1]січень!G189+[1]лютий!G190+[1]березень!G191)</f>
        <v>0</v>
      </c>
      <c r="H191" s="67" t="n">
        <f aca="false">SUM([1]січень!H189+[1]лютий!H190+[1]березень!H191)</f>
        <v>0</v>
      </c>
      <c r="I191" s="67" t="n">
        <f aca="false">SUM([1]січень!I189+[1]лютий!I190+[1]березень!I191)</f>
        <v>0</v>
      </c>
      <c r="J191" s="68" t="n">
        <f aca="false">K191/D191</f>
        <v>3.97288888888889</v>
      </c>
      <c r="K191" s="69" t="n">
        <f aca="false">L191+M191+E191</f>
        <v>178.78</v>
      </c>
      <c r="L191" s="70" t="n">
        <f aca="false">F191*1163</f>
        <v>0</v>
      </c>
      <c r="M191" s="70" t="n">
        <f aca="false">G191*9.5</f>
        <v>0</v>
      </c>
    </row>
    <row r="192" customFormat="false" ht="12.8" hidden="false" customHeight="false" outlineLevel="0" collapsed="false">
      <c r="A192" s="36" t="n">
        <v>23</v>
      </c>
      <c r="B192" s="25" t="s">
        <v>171</v>
      </c>
      <c r="C192" s="37" t="n">
        <v>63</v>
      </c>
      <c r="D192" s="37" t="n">
        <v>198.3</v>
      </c>
      <c r="E192" s="67" t="n">
        <f aca="false">SUM([1]січень!E190+[1]лютий!E191+[1]березень!E192)</f>
        <v>680.54</v>
      </c>
      <c r="F192" s="67" t="n">
        <f aca="false">SUM([1]січень!F190+[1]лютий!F191+[1]березень!F192)</f>
        <v>0</v>
      </c>
      <c r="G192" s="67" t="n">
        <f aca="false">SUM([1]січень!G190+[1]лютий!G191+[1]березень!G192)</f>
        <v>0</v>
      </c>
      <c r="H192" s="67" t="n">
        <f aca="false">SUM([1]січень!H190+[1]лютий!H191+[1]березень!H192)</f>
        <v>6</v>
      </c>
      <c r="I192" s="67" t="n">
        <f aca="false">SUM([1]січень!I190+[1]лютий!I191+[1]березень!I192)</f>
        <v>0</v>
      </c>
      <c r="J192" s="68" t="n">
        <f aca="false">K192/D192</f>
        <v>3.43187090267272</v>
      </c>
      <c r="K192" s="69" t="n">
        <f aca="false">L192+M192+E192</f>
        <v>680.54</v>
      </c>
      <c r="L192" s="70" t="n">
        <f aca="false">F192*1163</f>
        <v>0</v>
      </c>
      <c r="M192" s="70" t="n">
        <f aca="false">G192*9.5</f>
        <v>0</v>
      </c>
    </row>
    <row r="193" customFormat="false" ht="12.8" hidden="false" customHeight="false" outlineLevel="0" collapsed="false">
      <c r="A193" s="36" t="n">
        <v>24</v>
      </c>
      <c r="B193" s="25" t="s">
        <v>172</v>
      </c>
      <c r="C193" s="37" t="n">
        <v>47</v>
      </c>
      <c r="D193" s="37" t="n">
        <v>194.4</v>
      </c>
      <c r="E193" s="67" t="n">
        <f aca="false">SUM([1]січень!E191+[1]лютий!E192+[1]березень!E193)</f>
        <v>576.78</v>
      </c>
      <c r="F193" s="67" t="n">
        <f aca="false">SUM([1]січень!F191+[1]лютий!F192+[1]березень!F193)</f>
        <v>0</v>
      </c>
      <c r="G193" s="67" t="n">
        <f aca="false">SUM([1]січень!G191+[1]лютий!G192+[1]березень!G193)</f>
        <v>0</v>
      </c>
      <c r="H193" s="67" t="n">
        <f aca="false">SUM([1]січень!H191+[1]лютий!H192+[1]березень!H193)</f>
        <v>9</v>
      </c>
      <c r="I193" s="67" t="n">
        <f aca="false">SUM([1]січень!I191+[1]лютий!I192+[1]березень!I193)</f>
        <v>0</v>
      </c>
      <c r="J193" s="68" t="n">
        <f aca="false">K193/D193</f>
        <v>2.96697530864198</v>
      </c>
      <c r="K193" s="69" t="n">
        <f aca="false">L193+M193+E193</f>
        <v>576.78</v>
      </c>
      <c r="L193" s="70" t="n">
        <f aca="false">F193*1163</f>
        <v>0</v>
      </c>
      <c r="M193" s="70" t="n">
        <f aca="false">G193*9.5</f>
        <v>0</v>
      </c>
    </row>
    <row r="194" customFormat="false" ht="12.8" hidden="false" customHeight="false" outlineLevel="0" collapsed="false">
      <c r="A194" s="36" t="n">
        <v>25</v>
      </c>
      <c r="B194" s="25" t="s">
        <v>173</v>
      </c>
      <c r="C194" s="37" t="n">
        <v>20</v>
      </c>
      <c r="D194" s="37" t="n">
        <v>372.8</v>
      </c>
      <c r="E194" s="67" t="n">
        <f aca="false">SUM([1]січень!E192+[1]лютий!E193+[1]березень!E194)</f>
        <v>1175.73</v>
      </c>
      <c r="F194" s="67" t="n">
        <f aca="false">SUM([1]січень!F192+[1]лютий!F193+[1]березень!F194)</f>
        <v>0</v>
      </c>
      <c r="G194" s="67" t="n">
        <f aca="false">SUM([1]січень!G192+[1]лютий!G193+[1]березень!G194)</f>
        <v>0</v>
      </c>
      <c r="H194" s="67" t="n">
        <f aca="false">SUM([1]січень!H192+[1]лютий!H193+[1]березень!H194)</f>
        <v>0</v>
      </c>
      <c r="I194" s="67" t="n">
        <f aca="false">SUM([1]січень!I192+[1]лютий!I193+[1]березень!I194)</f>
        <v>0</v>
      </c>
      <c r="J194" s="68" t="n">
        <f aca="false">K194/D194</f>
        <v>3.1537821888412</v>
      </c>
      <c r="K194" s="69" t="n">
        <f aca="false">L194+M194+E194</f>
        <v>1175.73</v>
      </c>
      <c r="L194" s="70" t="n">
        <f aca="false">F194*1163</f>
        <v>0</v>
      </c>
      <c r="M194" s="70" t="n">
        <f aca="false">G194*9.5</f>
        <v>0</v>
      </c>
    </row>
    <row r="195" customFormat="false" ht="23.85" hidden="false" customHeight="false" outlineLevel="0" collapsed="false">
      <c r="A195" s="36" t="n">
        <v>26</v>
      </c>
      <c r="B195" s="25" t="s">
        <v>174</v>
      </c>
      <c r="C195" s="37" t="n">
        <v>127</v>
      </c>
      <c r="D195" s="37" t="n">
        <v>422</v>
      </c>
      <c r="E195" s="67" t="n">
        <f aca="false">SUM([1]січень!E193+[1]лютий!E194+[1]березень!E195)</f>
        <v>1276.99</v>
      </c>
      <c r="F195" s="67" t="n">
        <f aca="false">SUM([1]січень!F193+[1]лютий!F194+[1]березень!F195)</f>
        <v>0</v>
      </c>
      <c r="G195" s="67" t="n">
        <f aca="false">SUM([1]січень!G193+[1]лютий!G194+[1]березень!G195)</f>
        <v>0</v>
      </c>
      <c r="H195" s="67" t="n">
        <f aca="false">SUM([1]січень!H193+[1]лютий!H194+[1]березень!H195)</f>
        <v>30</v>
      </c>
      <c r="I195" s="67" t="n">
        <f aca="false">SUM([1]січень!I193+[1]лютий!I194+[1]березень!I195)</f>
        <v>0</v>
      </c>
      <c r="J195" s="68" t="n">
        <f aca="false">K195/D195</f>
        <v>3.02604265402844</v>
      </c>
      <c r="K195" s="69" t="n">
        <f aca="false">L195+M195+E195</f>
        <v>1276.99</v>
      </c>
      <c r="L195" s="70" t="n">
        <f aca="false">F195*1163</f>
        <v>0</v>
      </c>
      <c r="M195" s="70" t="n">
        <f aca="false">G195*9.5</f>
        <v>0</v>
      </c>
    </row>
    <row r="196" customFormat="false" ht="12.8" hidden="false" customHeight="false" outlineLevel="0" collapsed="false">
      <c r="A196" s="36" t="n">
        <v>27</v>
      </c>
      <c r="B196" s="25" t="s">
        <v>175</v>
      </c>
      <c r="C196" s="37" t="n">
        <v>20</v>
      </c>
      <c r="D196" s="37" t="n">
        <v>987</v>
      </c>
      <c r="E196" s="67" t="n">
        <f aca="false">SUM([1]січень!E194+[1]лютий!E195+[1]березень!E196)</f>
        <v>2669.74</v>
      </c>
      <c r="F196" s="67" t="n">
        <f aca="false">SUM([1]січень!F194+[1]лютий!F195+[1]березень!F196)</f>
        <v>0</v>
      </c>
      <c r="G196" s="67" t="n">
        <f aca="false">SUM([1]січень!G194+[1]лютий!G195+[1]березень!G196)</f>
        <v>0</v>
      </c>
      <c r="H196" s="67" t="n">
        <f aca="false">SUM([1]січень!H194+[1]лютий!H195+[1]березень!H196)</f>
        <v>12.79</v>
      </c>
      <c r="I196" s="67" t="n">
        <f aca="false">SUM([1]січень!I194+[1]лютий!I195+[1]березень!I196)</f>
        <v>0</v>
      </c>
      <c r="J196" s="68" t="n">
        <f aca="false">K196/D196</f>
        <v>2.70490374873354</v>
      </c>
      <c r="K196" s="69" t="n">
        <f aca="false">L196+M196+E196</f>
        <v>2669.74</v>
      </c>
      <c r="L196" s="70" t="n">
        <f aca="false">F196*1163</f>
        <v>0</v>
      </c>
      <c r="M196" s="70" t="n">
        <f aca="false">G196*9.5</f>
        <v>0</v>
      </c>
    </row>
    <row r="197" customFormat="false" ht="23.85" hidden="false" customHeight="false" outlineLevel="0" collapsed="false">
      <c r="A197" s="36" t="n">
        <v>28</v>
      </c>
      <c r="B197" s="25" t="s">
        <v>176</v>
      </c>
      <c r="C197" s="37" t="n">
        <v>114</v>
      </c>
      <c r="D197" s="37" t="n">
        <v>471.9</v>
      </c>
      <c r="E197" s="67" t="n">
        <f aca="false">SUM([1]січень!E195+[1]лютий!E196+[1]березень!E197)</f>
        <v>1149.15</v>
      </c>
      <c r="F197" s="67" t="n">
        <f aca="false">SUM([1]січень!F195+[1]лютий!F196+[1]березень!F197)</f>
        <v>0</v>
      </c>
      <c r="G197" s="67" t="n">
        <f aca="false">SUM([1]січень!G195+[1]лютий!G196+[1]березень!G197)</f>
        <v>0</v>
      </c>
      <c r="H197" s="67" t="n">
        <f aca="false">SUM([1]січень!H195+[1]лютий!H196+[1]березень!H197)</f>
        <v>15</v>
      </c>
      <c r="I197" s="67" t="n">
        <f aca="false">SUM([1]січень!I195+[1]лютий!I196+[1]березень!I197)</f>
        <v>4.84</v>
      </c>
      <c r="J197" s="68" t="n">
        <f aca="false">K197/D197</f>
        <v>2.43515575333757</v>
      </c>
      <c r="K197" s="69" t="n">
        <f aca="false">L197+M197+E197</f>
        <v>1149.15</v>
      </c>
      <c r="L197" s="70" t="n">
        <f aca="false">F197*1163</f>
        <v>0</v>
      </c>
      <c r="M197" s="70" t="n">
        <f aca="false">G197*9.5</f>
        <v>0</v>
      </c>
    </row>
    <row r="198" customFormat="false" ht="12.8" hidden="false" customHeight="false" outlineLevel="0" collapsed="false">
      <c r="A198" s="36" t="n">
        <v>29</v>
      </c>
      <c r="B198" s="25" t="s">
        <v>177</v>
      </c>
      <c r="C198" s="37" t="n">
        <v>62</v>
      </c>
      <c r="D198" s="37" t="n">
        <v>154.2</v>
      </c>
      <c r="E198" s="67" t="n">
        <f aca="false">SUM([1]січень!E196+[1]лютий!E197+[1]березень!E198)</f>
        <v>163.84</v>
      </c>
      <c r="F198" s="67" t="n">
        <f aca="false">SUM([1]січень!F196+[1]лютий!F197+[1]березень!F198)</f>
        <v>0</v>
      </c>
      <c r="G198" s="67" t="n">
        <f aca="false">SUM([1]січень!G196+[1]лютий!G197+[1]березень!G198)</f>
        <v>0</v>
      </c>
      <c r="H198" s="67" t="n">
        <f aca="false">SUM([1]січень!H196+[1]лютий!H197+[1]березень!H198)</f>
        <v>6</v>
      </c>
      <c r="I198" s="67" t="n">
        <f aca="false">SUM([1]січень!I196+[1]лютий!I197+[1]березень!I198)</f>
        <v>0</v>
      </c>
      <c r="J198" s="68" t="n">
        <f aca="false">K198/D198</f>
        <v>1.06251621271077</v>
      </c>
      <c r="K198" s="69" t="n">
        <f aca="false">L198+M198+E198</f>
        <v>163.84</v>
      </c>
      <c r="L198" s="70" t="n">
        <f aca="false">F198*1163</f>
        <v>0</v>
      </c>
      <c r="M198" s="70" t="n">
        <f aca="false">G198*9.5</f>
        <v>0</v>
      </c>
    </row>
    <row r="199" customFormat="false" ht="12.8" hidden="false" customHeight="false" outlineLevel="0" collapsed="false">
      <c r="A199" s="36" t="n">
        <v>30</v>
      </c>
      <c r="B199" s="25" t="s">
        <v>178</v>
      </c>
      <c r="C199" s="37" t="n">
        <v>32</v>
      </c>
      <c r="D199" s="37" t="n">
        <v>84.5</v>
      </c>
      <c r="E199" s="67" t="n">
        <f aca="false">SUM([1]січень!E197+[1]лютий!E198+[1]березень!E199)</f>
        <v>124.15</v>
      </c>
      <c r="F199" s="67" t="n">
        <f aca="false">SUM([1]січень!F197+[1]лютий!F198+[1]березень!F199)</f>
        <v>0</v>
      </c>
      <c r="G199" s="67" t="n">
        <f aca="false">SUM([1]січень!G197+[1]лютий!G198+[1]березень!G199)</f>
        <v>0</v>
      </c>
      <c r="H199" s="67" t="n">
        <f aca="false">SUM([1]січень!H197+[1]лютий!H198+[1]березень!H199)</f>
        <v>3</v>
      </c>
      <c r="I199" s="67" t="n">
        <f aca="false">SUM([1]січень!I197+[1]лютий!I198+[1]березень!I199)</f>
        <v>0</v>
      </c>
      <c r="J199" s="68" t="n">
        <f aca="false">K199/D199</f>
        <v>1.46923076923077</v>
      </c>
      <c r="K199" s="69" t="n">
        <f aca="false">L199+M199+E199</f>
        <v>124.15</v>
      </c>
      <c r="L199" s="70" t="n">
        <f aca="false">F199*1163</f>
        <v>0</v>
      </c>
      <c r="M199" s="70" t="n">
        <f aca="false">G199*9.5</f>
        <v>0</v>
      </c>
    </row>
    <row r="200" customFormat="false" ht="12.8" hidden="false" customHeight="false" outlineLevel="0" collapsed="false">
      <c r="A200" s="36" t="n">
        <v>31</v>
      </c>
      <c r="B200" s="25" t="s">
        <v>179</v>
      </c>
      <c r="C200" s="37" t="n">
        <v>15</v>
      </c>
      <c r="D200" s="37" t="n">
        <v>277</v>
      </c>
      <c r="E200" s="67" t="n">
        <f aca="false">SUM([1]січень!E198+[1]лютий!E199+[1]березень!E200)</f>
        <v>338.86</v>
      </c>
      <c r="F200" s="67" t="n">
        <f aca="false">SUM([1]січень!F198+[1]лютий!F199+[1]березень!F200)</f>
        <v>0</v>
      </c>
      <c r="G200" s="67" t="n">
        <f aca="false">SUM([1]січень!G198+[1]лютий!G199+[1]березень!G200)</f>
        <v>0</v>
      </c>
      <c r="H200" s="67" t="n">
        <f aca="false">SUM([1]січень!H198+[1]лютий!H199+[1]березень!H200)</f>
        <v>0</v>
      </c>
      <c r="I200" s="67" t="n">
        <f aca="false">SUM([1]січень!I198+[1]лютий!I199+[1]березень!I200)</f>
        <v>0</v>
      </c>
      <c r="J200" s="68" t="n">
        <f aca="false">K200/D200</f>
        <v>1.22332129963899</v>
      </c>
      <c r="K200" s="69" t="n">
        <f aca="false">L200+M200+E200</f>
        <v>338.86</v>
      </c>
      <c r="L200" s="70" t="n">
        <f aca="false">F200*1163</f>
        <v>0</v>
      </c>
      <c r="M200" s="70" t="n">
        <f aca="false">G200*9.5</f>
        <v>0</v>
      </c>
    </row>
    <row r="201" customFormat="false" ht="12.8" hidden="false" customHeight="false" outlineLevel="0" collapsed="false">
      <c r="A201" s="36" t="n">
        <v>32</v>
      </c>
      <c r="B201" s="25" t="s">
        <v>180</v>
      </c>
      <c r="C201" s="37" t="n">
        <v>55</v>
      </c>
      <c r="D201" s="37" t="n">
        <v>56</v>
      </c>
      <c r="E201" s="67" t="n">
        <f aca="false">SUM([1]січень!E199+[1]лютий!E200+[1]березень!E201)</f>
        <v>68.27</v>
      </c>
      <c r="F201" s="67" t="n">
        <f aca="false">SUM([1]січень!F199+[1]лютий!F200+[1]березень!F201)</f>
        <v>0</v>
      </c>
      <c r="G201" s="67" t="n">
        <f aca="false">SUM([1]січень!G199+[1]лютий!G200+[1]березень!G201)</f>
        <v>0</v>
      </c>
      <c r="H201" s="67" t="n">
        <f aca="false">SUM([1]січень!H199+[1]лютий!H200+[1]березень!H201)</f>
        <v>0</v>
      </c>
      <c r="I201" s="67" t="n">
        <f aca="false">SUM([1]січень!I199+[1]лютий!I200+[1]березень!I201)</f>
        <v>0</v>
      </c>
      <c r="J201" s="68" t="n">
        <f aca="false">K201/D201</f>
        <v>1.21910714285714</v>
      </c>
      <c r="K201" s="69" t="n">
        <f aca="false">L201+M201+E201</f>
        <v>68.27</v>
      </c>
      <c r="L201" s="70" t="n">
        <f aca="false">F201*1163</f>
        <v>0</v>
      </c>
      <c r="M201" s="70" t="n">
        <f aca="false">G201*9.5</f>
        <v>0</v>
      </c>
    </row>
    <row r="202" customFormat="false" ht="12.8" hidden="false" customHeight="false" outlineLevel="0" collapsed="false">
      <c r="A202" s="36" t="n">
        <v>33</v>
      </c>
      <c r="B202" s="25" t="s">
        <v>181</v>
      </c>
      <c r="C202" s="37" t="n">
        <v>57</v>
      </c>
      <c r="D202" s="37" t="n">
        <v>240.1</v>
      </c>
      <c r="E202" s="67" t="n">
        <f aca="false">SUM([1]січень!E200+[1]лютий!E201+[1]березень!E202)</f>
        <v>289.46</v>
      </c>
      <c r="F202" s="67" t="n">
        <f aca="false">SUM([1]січень!F200+[1]лютий!F201+[1]березень!F202)</f>
        <v>0</v>
      </c>
      <c r="G202" s="67" t="n">
        <f aca="false">SUM([1]січень!G200+[1]лютий!G201+[1]березень!G202)</f>
        <v>0</v>
      </c>
      <c r="H202" s="67" t="n">
        <f aca="false">SUM([1]січень!H200+[1]лютий!H201+[1]березень!H202)</f>
        <v>6</v>
      </c>
      <c r="I202" s="67" t="n">
        <f aca="false">SUM([1]січень!I200+[1]лютий!I201+[1]березень!I202)</f>
        <v>0</v>
      </c>
      <c r="J202" s="68" t="n">
        <f aca="false">K202/D202</f>
        <v>1.20558100791337</v>
      </c>
      <c r="K202" s="69" t="n">
        <f aca="false">L202+M202+E202</f>
        <v>289.46</v>
      </c>
      <c r="L202" s="70" t="n">
        <f aca="false">F202*1163</f>
        <v>0</v>
      </c>
      <c r="M202" s="70" t="n">
        <f aca="false">G202*9.5</f>
        <v>0</v>
      </c>
    </row>
    <row r="203" customFormat="false" ht="12.8" hidden="false" customHeight="false" outlineLevel="0" collapsed="false">
      <c r="A203" s="36" t="n">
        <v>34</v>
      </c>
      <c r="B203" s="25" t="s">
        <v>182</v>
      </c>
      <c r="C203" s="37" t="n">
        <v>9</v>
      </c>
      <c r="D203" s="37" t="n">
        <v>131.83</v>
      </c>
      <c r="E203" s="67" t="n">
        <f aca="false">SUM([1]січень!E201+[1]лютий!E202+[1]березень!E203)</f>
        <v>170.11</v>
      </c>
      <c r="F203" s="67" t="n">
        <f aca="false">SUM([1]січень!F201+[1]лютий!F202+[1]березень!F203)</f>
        <v>0</v>
      </c>
      <c r="G203" s="67" t="n">
        <f aca="false">SUM([1]січень!G201+[1]лютий!G202+[1]березень!G203)</f>
        <v>0</v>
      </c>
      <c r="H203" s="67" t="n">
        <f aca="false">SUM([1]січень!H201+[1]лютий!H202+[1]березень!H203)</f>
        <v>0</v>
      </c>
      <c r="I203" s="67" t="n">
        <f aca="false">SUM([1]січень!I201+[1]лютий!I202+[1]березень!I203)</f>
        <v>0</v>
      </c>
      <c r="J203" s="68" t="n">
        <f aca="false">K203/D203</f>
        <v>1.29037396647197</v>
      </c>
      <c r="K203" s="69" t="n">
        <f aca="false">L203+M203+E203</f>
        <v>170.11</v>
      </c>
      <c r="L203" s="70" t="n">
        <f aca="false">F203*1163</f>
        <v>0</v>
      </c>
      <c r="M203" s="70" t="n">
        <f aca="false">G203*9.5</f>
        <v>0</v>
      </c>
    </row>
    <row r="204" customFormat="false" ht="12.8" hidden="false" customHeight="false" outlineLevel="0" collapsed="false">
      <c r="A204" s="36" t="n">
        <v>35</v>
      </c>
      <c r="B204" s="25" t="s">
        <v>183</v>
      </c>
      <c r="C204" s="37" t="n">
        <v>7</v>
      </c>
      <c r="D204" s="37" t="n">
        <v>372.6</v>
      </c>
      <c r="E204" s="67" t="n">
        <f aca="false">SUM([1]січень!E202+[1]лютий!E203+[1]березень!E204)</f>
        <v>300.52</v>
      </c>
      <c r="F204" s="67" t="n">
        <f aca="false">SUM([1]січень!F202+[1]лютий!F203+[1]березень!F204)</f>
        <v>0</v>
      </c>
      <c r="G204" s="67" t="n">
        <f aca="false">SUM([1]січень!G202+[1]лютий!G203+[1]березень!G204)</f>
        <v>0</v>
      </c>
      <c r="H204" s="67" t="n">
        <f aca="false">SUM([1]січень!H202+[1]лютий!H203+[1]березень!H204)</f>
        <v>1</v>
      </c>
      <c r="I204" s="67" t="n">
        <f aca="false">SUM([1]січень!I202+[1]лютий!I203+[1]березень!I204)</f>
        <v>0</v>
      </c>
      <c r="J204" s="68" t="n">
        <f aca="false">K204/D204</f>
        <v>0.80654857756307</v>
      </c>
      <c r="K204" s="69" t="n">
        <f aca="false">L204+M204+E204</f>
        <v>300.52</v>
      </c>
      <c r="L204" s="70" t="n">
        <f aca="false">F204*1163</f>
        <v>0</v>
      </c>
      <c r="M204" s="70" t="n">
        <f aca="false">G204*9.5</f>
        <v>0</v>
      </c>
    </row>
    <row r="205" customFormat="false" ht="12.8" hidden="false" customHeight="false" outlineLevel="0" collapsed="false">
      <c r="A205" s="36" t="n">
        <v>36</v>
      </c>
      <c r="B205" s="25" t="s">
        <v>184</v>
      </c>
      <c r="C205" s="37" t="n">
        <v>45</v>
      </c>
      <c r="D205" s="37" t="n">
        <v>140</v>
      </c>
      <c r="E205" s="67" t="n">
        <f aca="false">SUM([1]січень!E203+[1]лютий!E204+[1]березень!E205)</f>
        <v>35.01</v>
      </c>
      <c r="F205" s="67" t="n">
        <f aca="false">SUM([1]січень!F203+[1]лютий!F204+[1]березень!F205)</f>
        <v>0</v>
      </c>
      <c r="G205" s="67" t="n">
        <f aca="false">SUM([1]січень!G203+[1]лютий!G204+[1]березень!G205)</f>
        <v>0</v>
      </c>
      <c r="H205" s="67" t="n">
        <f aca="false">SUM([1]січень!H203+[1]лютий!H204+[1]березень!H205)</f>
        <v>0</v>
      </c>
      <c r="I205" s="67" t="n">
        <f aca="false">SUM([1]січень!I203+[1]лютий!I204+[1]березень!I205)</f>
        <v>0</v>
      </c>
      <c r="J205" s="68" t="n">
        <f aca="false">K205/D205</f>
        <v>0.250071428571429</v>
      </c>
      <c r="K205" s="69" t="n">
        <f aca="false">L205+M205+E205</f>
        <v>35.01</v>
      </c>
      <c r="L205" s="70" t="n">
        <f aca="false">F205*1163</f>
        <v>0</v>
      </c>
      <c r="M205" s="70" t="n">
        <f aca="false">G205*9.5</f>
        <v>0</v>
      </c>
    </row>
    <row r="206" customFormat="false" ht="12.8" hidden="false" customHeight="false" outlineLevel="0" collapsed="false">
      <c r="A206" s="47"/>
      <c r="B206" s="48" t="s">
        <v>185</v>
      </c>
      <c r="C206" s="49" t="n">
        <f aca="false">SUM(C170:C205)</f>
        <v>4326</v>
      </c>
      <c r="D206" s="49" t="n">
        <f aca="false">SUM(D170:D205)</f>
        <v>21839.93</v>
      </c>
      <c r="E206" s="49" t="n">
        <f aca="false">SUM(E170:E205)</f>
        <v>92944.78</v>
      </c>
      <c r="F206" s="49" t="n">
        <f aca="false">SUM(F170:F205)</f>
        <v>553.11</v>
      </c>
      <c r="G206" s="49" t="n">
        <f aca="false">SUM(G170:G205)</f>
        <v>12075.5</v>
      </c>
      <c r="H206" s="49" t="n">
        <f aca="false">SUM(H170:H205)</f>
        <v>690.65</v>
      </c>
      <c r="I206" s="49" t="n">
        <f aca="false">SUM(I170:I205)</f>
        <v>15.99</v>
      </c>
      <c r="J206" s="52"/>
      <c r="K206" s="52"/>
      <c r="L206" s="52"/>
      <c r="M206" s="52"/>
    </row>
    <row r="207" customFormat="false" ht="12.8" hidden="false" customHeight="false" outlineLevel="0" collapsed="false">
      <c r="A207" s="47"/>
      <c r="B207" s="48" t="s">
        <v>186</v>
      </c>
      <c r="C207" s="49"/>
      <c r="D207" s="49"/>
      <c r="E207" s="49"/>
      <c r="F207" s="49"/>
      <c r="G207" s="49"/>
      <c r="H207" s="49"/>
      <c r="I207" s="49"/>
      <c r="J207" s="71" t="n">
        <f aca="false">SUM(J170:J205)/36</f>
        <v>28.676156962909</v>
      </c>
      <c r="K207" s="52"/>
      <c r="L207" s="52"/>
      <c r="M207" s="52"/>
    </row>
    <row r="208" customFormat="false" ht="12.8" hidden="false" customHeight="false" outlineLevel="0" collapsed="false">
      <c r="C208" s="1"/>
      <c r="D208" s="1"/>
      <c r="E208" s="1"/>
      <c r="F208" s="1"/>
      <c r="G208" s="1"/>
      <c r="H208" s="1"/>
      <c r="I208" s="1"/>
      <c r="J208" s="4"/>
      <c r="K208" s="1"/>
      <c r="L208" s="1"/>
      <c r="M208" s="1"/>
    </row>
    <row r="209" customFormat="false" ht="12.8" hidden="false" customHeight="false" outlineLevel="0" collapsed="false">
      <c r="C209" s="1"/>
      <c r="D209" s="1"/>
      <c r="E209" s="1"/>
      <c r="F209" s="1"/>
      <c r="G209" s="1"/>
      <c r="H209" s="1"/>
      <c r="I209" s="1"/>
      <c r="J209" s="4"/>
      <c r="K209" s="1"/>
      <c r="L209" s="1"/>
      <c r="M209" s="1"/>
    </row>
    <row r="210" customFormat="false" ht="23.85" hidden="false" customHeight="true" outlineLevel="0" collapsed="false">
      <c r="A210" s="5" t="s">
        <v>1</v>
      </c>
      <c r="B210" s="6" t="s">
        <v>2</v>
      </c>
      <c r="C210" s="6" t="s">
        <v>3</v>
      </c>
      <c r="D210" s="6" t="s">
        <v>4</v>
      </c>
      <c r="E210" s="6" t="s">
        <v>5</v>
      </c>
      <c r="F210" s="6"/>
      <c r="G210" s="6"/>
      <c r="H210" s="6"/>
      <c r="I210" s="6"/>
      <c r="J210" s="6" t="s">
        <v>6</v>
      </c>
      <c r="K210" s="6" t="s">
        <v>7</v>
      </c>
      <c r="L210" s="6"/>
      <c r="M210" s="6"/>
    </row>
    <row r="211" customFormat="false" ht="46.25" hidden="false" customHeight="false" outlineLevel="0" collapsed="false">
      <c r="A211" s="5"/>
      <c r="B211" s="6"/>
      <c r="C211" s="6"/>
      <c r="D211" s="6"/>
      <c r="E211" s="6" t="s">
        <v>8</v>
      </c>
      <c r="F211" s="6" t="s">
        <v>9</v>
      </c>
      <c r="G211" s="6" t="s">
        <v>10</v>
      </c>
      <c r="H211" s="6" t="s">
        <v>11</v>
      </c>
      <c r="I211" s="6" t="s">
        <v>12</v>
      </c>
      <c r="J211" s="6"/>
      <c r="K211" s="6" t="s">
        <v>13</v>
      </c>
      <c r="L211" s="6" t="s">
        <v>14</v>
      </c>
      <c r="M211" s="6" t="s">
        <v>15</v>
      </c>
    </row>
    <row r="212" customFormat="false" ht="13.8" hidden="false" customHeight="false" outlineLevel="0" collapsed="false">
      <c r="A212" s="35" t="s">
        <v>187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customFormat="false" ht="12.8" hidden="false" customHeight="false" outlineLevel="0" collapsed="false">
      <c r="A213" s="72" t="n">
        <v>1</v>
      </c>
      <c r="B213" s="73" t="s">
        <v>188</v>
      </c>
      <c r="C213" s="74" t="n">
        <v>61</v>
      </c>
      <c r="D213" s="74" t="n">
        <v>861</v>
      </c>
      <c r="E213" s="39" t="n">
        <f aca="false">SUM([1]січень!E211+[1]лютий!E212+[1]березень!E213)</f>
        <v>22481.19</v>
      </c>
      <c r="F213" s="39" t="n">
        <f aca="false">SUM([1]січень!F211+[1]лютий!F212+[1]березень!F213)</f>
        <v>0</v>
      </c>
      <c r="G213" s="39" t="n">
        <f aca="false">SUM([1]січень!G211+[1]лютий!G212+[1]березень!G213)</f>
        <v>6300.11</v>
      </c>
      <c r="H213" s="39" t="n">
        <f aca="false">SUM([1]січень!H211+[1]лютий!H212+[1]березень!H213)</f>
        <v>46.85</v>
      </c>
      <c r="I213" s="39" t="n">
        <f aca="false">SUM([1]січень!I211+[1]лютий!I212+[1]березень!I213)</f>
        <v>0</v>
      </c>
      <c r="J213" s="75" t="n">
        <f aca="false">K213/D213</f>
        <v>95.6239663182346</v>
      </c>
      <c r="K213" s="76" t="n">
        <f aca="false">L213+M213+E213</f>
        <v>82332.235</v>
      </c>
      <c r="L213" s="76" t="n">
        <f aca="false">F213*1163</f>
        <v>0</v>
      </c>
      <c r="M213" s="76" t="n">
        <f aca="false">G213*9.5</f>
        <v>59851.045</v>
      </c>
    </row>
    <row r="214" customFormat="false" ht="12.8" hidden="false" customHeight="false" outlineLevel="0" collapsed="false">
      <c r="A214" s="36" t="n">
        <v>2</v>
      </c>
      <c r="B214" s="77" t="s">
        <v>189</v>
      </c>
      <c r="C214" s="74" t="n">
        <v>80</v>
      </c>
      <c r="D214" s="74" t="n">
        <v>232.1</v>
      </c>
      <c r="E214" s="39" t="n">
        <f aca="false">SUM([1]січень!E212+[1]лютий!E213+[1]березень!E214)</f>
        <v>189</v>
      </c>
      <c r="F214" s="39" t="n">
        <f aca="false">SUM([1]січень!F212+[1]лютий!F213+[1]березень!F214)</f>
        <v>15.39</v>
      </c>
      <c r="G214" s="39" t="n">
        <f aca="false">SUM([1]січень!G212+[1]лютий!G213+[1]березень!G214)</f>
        <v>0</v>
      </c>
      <c r="H214" s="39" t="n">
        <f aca="false">SUM([1]січень!H212+[1]лютий!H213+[1]березень!H214)</f>
        <v>8</v>
      </c>
      <c r="I214" s="39" t="n">
        <f aca="false">SUM([1]січень!I212+[1]лютий!I213+[1]березень!I214)</f>
        <v>0</v>
      </c>
      <c r="J214" s="75" t="n">
        <f aca="false">K214/D214</f>
        <v>77.9300732442913</v>
      </c>
      <c r="K214" s="76" t="n">
        <f aca="false">L214+M214+E214</f>
        <v>18087.57</v>
      </c>
      <c r="L214" s="76" t="n">
        <f aca="false">F214*1163</f>
        <v>17898.57</v>
      </c>
      <c r="M214" s="76" t="n">
        <f aca="false">G214*9.5</f>
        <v>0</v>
      </c>
    </row>
    <row r="215" customFormat="false" ht="12.8" hidden="false" customHeight="false" outlineLevel="0" collapsed="false">
      <c r="A215" s="36" t="n">
        <v>3</v>
      </c>
      <c r="B215" s="73" t="s">
        <v>190</v>
      </c>
      <c r="C215" s="74" t="n">
        <v>193</v>
      </c>
      <c r="D215" s="74" t="n">
        <v>1427.58</v>
      </c>
      <c r="E215" s="39" t="n">
        <f aca="false">SUM([1]січень!E213+[1]лютий!E214+[1]березень!E215)</f>
        <v>31896.94</v>
      </c>
      <c r="F215" s="39" t="n">
        <f aca="false">SUM([1]січень!F213+[1]лютий!F214+[1]березень!F215)</f>
        <v>59.99</v>
      </c>
      <c r="G215" s="39" t="n">
        <f aca="false">SUM([1]січень!G213+[1]лютий!G214+[1]березень!G215)</f>
        <v>0</v>
      </c>
      <c r="H215" s="39" t="n">
        <f aca="false">SUM([1]січень!H213+[1]лютий!H214+[1]березень!H215)</f>
        <v>113.02</v>
      </c>
      <c r="I215" s="39" t="n">
        <f aca="false">SUM([1]січень!I213+[1]лютий!I214+[1]березень!I215)</f>
        <v>27.14</v>
      </c>
      <c r="J215" s="75" t="n">
        <f aca="false">K215/D215</f>
        <v>71.2151403073733</v>
      </c>
      <c r="K215" s="76" t="n">
        <f aca="false">L215+M215+E215</f>
        <v>101665.31</v>
      </c>
      <c r="L215" s="76" t="n">
        <f aca="false">F215*1163</f>
        <v>69768.37</v>
      </c>
      <c r="M215" s="76" t="n">
        <f aca="false">G215*9.5</f>
        <v>0</v>
      </c>
    </row>
    <row r="216" customFormat="false" ht="12.8" hidden="false" customHeight="false" outlineLevel="0" collapsed="false">
      <c r="A216" s="36" t="n">
        <v>4</v>
      </c>
      <c r="B216" s="73" t="s">
        <v>191</v>
      </c>
      <c r="C216" s="74" t="n">
        <v>1000</v>
      </c>
      <c r="D216" s="74" t="n">
        <v>2559.06</v>
      </c>
      <c r="E216" s="39" t="n">
        <f aca="false">SUM([1]січень!E214+[1]лютий!E215+[1]березень!E216)</f>
        <v>36687.68</v>
      </c>
      <c r="F216" s="39" t="n">
        <f aca="false">SUM([1]січень!F214+[1]лютий!F215+[1]березень!F216)</f>
        <v>185.39</v>
      </c>
      <c r="G216" s="39" t="n">
        <f aca="false">SUM([1]січень!G214+[1]лютий!G215+[1]березень!G216)</f>
        <v>0</v>
      </c>
      <c r="H216" s="39" t="n">
        <f aca="false">SUM([1]січень!H214+[1]лютий!H215+[1]березень!H216)</f>
        <v>1779.48</v>
      </c>
      <c r="I216" s="39" t="n">
        <f aca="false">SUM([1]січень!I214+[1]лютий!I215+[1]березень!I216)</f>
        <v>0</v>
      </c>
      <c r="J216" s="75" t="n">
        <f aca="false">K216/D216</f>
        <v>98.5894234601768</v>
      </c>
      <c r="K216" s="76" t="n">
        <f aca="false">L216+M216+E216</f>
        <v>252296.25</v>
      </c>
      <c r="L216" s="76" t="n">
        <f aca="false">F216*1163</f>
        <v>215608.57</v>
      </c>
      <c r="M216" s="76" t="n">
        <f aca="false">G216*9.5</f>
        <v>0</v>
      </c>
    </row>
    <row r="217" customFormat="false" ht="12.8" hidden="false" customHeight="false" outlineLevel="0" collapsed="false">
      <c r="A217" s="36" t="n">
        <v>5</v>
      </c>
      <c r="B217" s="73" t="s">
        <v>192</v>
      </c>
      <c r="C217" s="74" t="n">
        <v>60</v>
      </c>
      <c r="D217" s="74" t="n">
        <v>217</v>
      </c>
      <c r="E217" s="39" t="n">
        <f aca="false">SUM([1]січень!E215+[1]лютий!E216+[1]березень!E217)</f>
        <v>1219.71</v>
      </c>
      <c r="F217" s="39" t="n">
        <f aca="false">SUM([1]січень!F215+[1]лютий!F216+[1]березень!F217)</f>
        <v>13.6</v>
      </c>
      <c r="G217" s="39" t="n">
        <f aca="false">SUM([1]січень!G215+[1]лютий!G216+[1]березень!G217)</f>
        <v>0</v>
      </c>
      <c r="H217" s="39" t="n">
        <f aca="false">SUM([1]січень!H215+[1]лютий!H216+[1]березень!H217)</f>
        <v>8</v>
      </c>
      <c r="I217" s="39" t="n">
        <f aca="false">SUM([1]січень!I215+[1]лютий!I216+[1]березень!I217)</f>
        <v>1</v>
      </c>
      <c r="J217" s="75" t="n">
        <f aca="false">K217/D217</f>
        <v>78.5092626728111</v>
      </c>
      <c r="K217" s="76" t="n">
        <f aca="false">L217+M217+E217</f>
        <v>17036.51</v>
      </c>
      <c r="L217" s="76" t="n">
        <f aca="false">F217*1163</f>
        <v>15816.8</v>
      </c>
      <c r="M217" s="76" t="n">
        <f aca="false">G217*9.5</f>
        <v>0</v>
      </c>
    </row>
    <row r="218" customFormat="false" ht="12.8" hidden="false" customHeight="false" outlineLevel="0" collapsed="false">
      <c r="A218" s="36" t="n">
        <v>6</v>
      </c>
      <c r="B218" s="73" t="s">
        <v>193</v>
      </c>
      <c r="C218" s="74" t="n">
        <v>280</v>
      </c>
      <c r="D218" s="74" t="n">
        <v>1546.1</v>
      </c>
      <c r="E218" s="39" t="n">
        <f aca="false">SUM([1]січень!E216+[1]лютий!E217+[1]березень!E218)</f>
        <v>39721.23</v>
      </c>
      <c r="F218" s="39" t="n">
        <f aca="false">SUM([1]січень!F216+[1]лютий!F217+[1]березень!F218)</f>
        <v>0</v>
      </c>
      <c r="G218" s="39" t="n">
        <f aca="false">SUM([1]січень!G216+[1]лютий!G217+[1]березень!G218)</f>
        <v>0</v>
      </c>
      <c r="H218" s="39" t="n">
        <f aca="false">SUM([1]січень!H216+[1]лютий!H217+[1]березень!H218)</f>
        <v>139.65</v>
      </c>
      <c r="I218" s="39" t="n">
        <f aca="false">SUM([1]січень!I216+[1]лютий!I217+[1]березень!I218)</f>
        <v>0</v>
      </c>
      <c r="J218" s="75" t="n">
        <f aca="false">K218/D218</f>
        <v>25.6912424810814</v>
      </c>
      <c r="K218" s="76" t="n">
        <f aca="false">L218+M218+E218</f>
        <v>39721.23</v>
      </c>
      <c r="L218" s="76" t="n">
        <f aca="false">F218*1163</f>
        <v>0</v>
      </c>
      <c r="M218" s="76" t="n">
        <f aca="false">G218*9.5</f>
        <v>0</v>
      </c>
    </row>
    <row r="219" customFormat="false" ht="12.8" hidden="false" customHeight="false" outlineLevel="0" collapsed="false">
      <c r="A219" s="36" t="n">
        <v>7</v>
      </c>
      <c r="B219" s="73" t="s">
        <v>194</v>
      </c>
      <c r="C219" s="74"/>
      <c r="D219" s="74" t="n">
        <v>121.6</v>
      </c>
      <c r="E219" s="39" t="n">
        <f aca="false">SUM([1]січень!E217+[1]лютий!E218+[1]березень!E219)</f>
        <v>227.94</v>
      </c>
      <c r="F219" s="39" t="n">
        <f aca="false">SUM([1]січень!F217+[1]лютий!F218+[1]березень!F219)</f>
        <v>0</v>
      </c>
      <c r="G219" s="39" t="n">
        <f aca="false">SUM([1]січень!G217+[1]лютий!G218+[1]березень!G219)</f>
        <v>0</v>
      </c>
      <c r="H219" s="39" t="n">
        <f aca="false">SUM([1]січень!H217+[1]лютий!H218+[1]березень!H219)</f>
        <v>0</v>
      </c>
      <c r="I219" s="39" t="n">
        <f aca="false">SUM([1]січень!I217+[1]лютий!I218+[1]березень!I219)</f>
        <v>0</v>
      </c>
      <c r="J219" s="75" t="n">
        <f aca="false">K219/D219</f>
        <v>1.87450657894737</v>
      </c>
      <c r="K219" s="76" t="n">
        <f aca="false">L219+M219+E219</f>
        <v>227.94</v>
      </c>
      <c r="L219" s="76" t="n">
        <f aca="false">F219*1163</f>
        <v>0</v>
      </c>
      <c r="M219" s="76" t="n">
        <f aca="false">G219*9.5</f>
        <v>0</v>
      </c>
    </row>
    <row r="220" customFormat="false" ht="12.8" hidden="false" customHeight="false" outlineLevel="0" collapsed="false">
      <c r="A220" s="36" t="n">
        <v>8</v>
      </c>
      <c r="B220" s="73" t="s">
        <v>195</v>
      </c>
      <c r="C220" s="74" t="n">
        <v>80</v>
      </c>
      <c r="D220" s="74" t="n">
        <v>213.7</v>
      </c>
      <c r="E220" s="39" t="n">
        <f aca="false">SUM([1]січень!E218+[1]лютий!E219+[1]березень!E220)</f>
        <v>360.73</v>
      </c>
      <c r="F220" s="39" t="n">
        <f aca="false">SUM([1]січень!F218+[1]лютий!F219+[1]березень!F220)</f>
        <v>0</v>
      </c>
      <c r="G220" s="39" t="n">
        <f aca="false">SUM([1]січень!G218+[1]лютий!G219+[1]березень!G220)</f>
        <v>0</v>
      </c>
      <c r="H220" s="39" t="n">
        <f aca="false">SUM([1]січень!H218+[1]лютий!H219+[1]березень!H220)</f>
        <v>8.87</v>
      </c>
      <c r="I220" s="39" t="n">
        <f aca="false">SUM([1]січень!I218+[1]лютий!I219+[1]березень!I220)</f>
        <v>3.87</v>
      </c>
      <c r="J220" s="75" t="n">
        <f aca="false">K220/D220</f>
        <v>1.68802058961161</v>
      </c>
      <c r="K220" s="76" t="n">
        <f aca="false">L220+M220+E220</f>
        <v>360.73</v>
      </c>
      <c r="L220" s="76" t="n">
        <f aca="false">F220*1163</f>
        <v>0</v>
      </c>
      <c r="M220" s="76" t="n">
        <f aca="false">G220*9.5</f>
        <v>0</v>
      </c>
    </row>
    <row r="221" customFormat="false" ht="12.8" hidden="false" customHeight="false" outlineLevel="0" collapsed="false">
      <c r="A221" s="36" t="n">
        <v>9</v>
      </c>
      <c r="B221" s="73" t="s">
        <v>196</v>
      </c>
      <c r="C221" s="74" t="n">
        <v>40</v>
      </c>
      <c r="D221" s="74" t="n">
        <v>173.8</v>
      </c>
      <c r="E221" s="39" t="n">
        <f aca="false">SUM([1]січень!E219+[1]лютий!E220+[1]березень!E221)</f>
        <v>137</v>
      </c>
      <c r="F221" s="39" t="n">
        <f aca="false">SUM([1]січень!F219+[1]лютий!F220+[1]березень!F221)</f>
        <v>0</v>
      </c>
      <c r="G221" s="39" t="n">
        <f aca="false">SUM([1]січень!G219+[1]лютий!G220+[1]березень!G221)</f>
        <v>0</v>
      </c>
      <c r="H221" s="39" t="n">
        <f aca="false">SUM([1]січень!H219+[1]лютий!H220+[1]березень!H221)</f>
        <v>3</v>
      </c>
      <c r="I221" s="39" t="n">
        <f aca="false">SUM([1]січень!I219+[1]лютий!I220+[1]березень!I221)</f>
        <v>0</v>
      </c>
      <c r="J221" s="75" t="n">
        <f aca="false">K221/D221</f>
        <v>0.788262370540852</v>
      </c>
      <c r="K221" s="76" t="n">
        <f aca="false">L221+M221+E221</f>
        <v>137</v>
      </c>
      <c r="L221" s="76" t="n">
        <f aca="false">F221*1163</f>
        <v>0</v>
      </c>
      <c r="M221" s="76" t="n">
        <f aca="false">G221*9.5</f>
        <v>0</v>
      </c>
    </row>
    <row r="222" customFormat="false" ht="12.8" hidden="false" customHeight="false" outlineLevel="0" collapsed="false">
      <c r="A222" s="36" t="n">
        <v>10</v>
      </c>
      <c r="B222" s="73" t="s">
        <v>197</v>
      </c>
      <c r="C222" s="74" t="n">
        <v>25</v>
      </c>
      <c r="D222" s="74" t="n">
        <v>175.6</v>
      </c>
      <c r="E222" s="39" t="n">
        <f aca="false">SUM([1]січень!E220+[1]лютий!E221+[1]березень!E222)</f>
        <v>34</v>
      </c>
      <c r="F222" s="39" t="n">
        <f aca="false">SUM([1]січень!F220+[1]лютий!F221+[1]березень!F222)</f>
        <v>0</v>
      </c>
      <c r="G222" s="39" t="n">
        <f aca="false">SUM([1]січень!G220+[1]лютий!G221+[1]березень!G222)</f>
        <v>0</v>
      </c>
      <c r="H222" s="39" t="n">
        <f aca="false">SUM([1]січень!H220+[1]лютий!H221+[1]березень!H222)</f>
        <v>0</v>
      </c>
      <c r="I222" s="39" t="n">
        <f aca="false">SUM([1]січень!I220+[1]лютий!I221+[1]березень!I222)</f>
        <v>0</v>
      </c>
      <c r="J222" s="75" t="n">
        <f aca="false">K222/D222</f>
        <v>0.193621867881549</v>
      </c>
      <c r="K222" s="76" t="n">
        <f aca="false">L222+M222+E222</f>
        <v>34</v>
      </c>
      <c r="L222" s="76" t="n">
        <f aca="false">F222*1163</f>
        <v>0</v>
      </c>
      <c r="M222" s="76" t="n">
        <f aca="false">G222*9.5</f>
        <v>0</v>
      </c>
    </row>
    <row r="223" customFormat="false" ht="12.8" hidden="false" customHeight="false" outlineLevel="0" collapsed="false">
      <c r="A223" s="36" t="n">
        <v>11</v>
      </c>
      <c r="B223" s="73" t="s">
        <v>198</v>
      </c>
      <c r="C223" s="74" t="n">
        <v>25</v>
      </c>
      <c r="D223" s="74" t="n">
        <v>98.1</v>
      </c>
      <c r="E223" s="39" t="n">
        <f aca="false">SUM([1]січень!E221+[1]лютий!E222+[1]березень!E223)</f>
        <v>0</v>
      </c>
      <c r="F223" s="39" t="n">
        <f aca="false">SUM([1]січень!F221+[1]лютий!F222+[1]березень!F223)</f>
        <v>0</v>
      </c>
      <c r="G223" s="39" t="n">
        <f aca="false">SUM([1]січень!G221+[1]лютий!G222+[1]березень!G223)</f>
        <v>0</v>
      </c>
      <c r="H223" s="39" t="n">
        <f aca="false">SUM([1]січень!H221+[1]лютий!H222+[1]березень!H223)</f>
        <v>6</v>
      </c>
      <c r="I223" s="39" t="n">
        <f aca="false">SUM([1]січень!I221+[1]лютий!I222+[1]березень!I223)</f>
        <v>0</v>
      </c>
      <c r="J223" s="75" t="n">
        <f aca="false">K223/D223</f>
        <v>0</v>
      </c>
      <c r="K223" s="76" t="n">
        <f aca="false">L223+M223+E223</f>
        <v>0</v>
      </c>
      <c r="L223" s="76" t="n">
        <f aca="false">F223*1163</f>
        <v>0</v>
      </c>
      <c r="M223" s="76" t="n">
        <f aca="false">G223*9.5</f>
        <v>0</v>
      </c>
    </row>
    <row r="224" customFormat="false" ht="12.8" hidden="false" customHeight="false" outlineLevel="0" collapsed="false">
      <c r="A224" s="36" t="n">
        <v>12</v>
      </c>
      <c r="B224" s="73" t="s">
        <v>199</v>
      </c>
      <c r="C224" s="74" t="n">
        <v>20</v>
      </c>
      <c r="D224" s="74" t="n">
        <v>94.55</v>
      </c>
      <c r="E224" s="39" t="n">
        <f aca="false">SUM([1]лютий!E223+[1]березень!E224)</f>
        <v>8</v>
      </c>
      <c r="F224" s="39" t="n">
        <f aca="false">SUM([1]лютий!F223+[1]березень!F224)</f>
        <v>0</v>
      </c>
      <c r="G224" s="39" t="n">
        <f aca="false">SUM([1]лютий!G223+[1]березень!G224)</f>
        <v>0</v>
      </c>
      <c r="H224" s="39" t="n">
        <f aca="false">SUM([1]лютий!H223+[1]березень!H224)</f>
        <v>0</v>
      </c>
      <c r="I224" s="39" t="n">
        <f aca="false">SUM([1]лютий!I223+[1]березень!I224)</f>
        <v>0</v>
      </c>
      <c r="J224" s="75" t="n">
        <f aca="false">K224/D224</f>
        <v>0.0846113167636171</v>
      </c>
      <c r="K224" s="76" t="n">
        <f aca="false">L224+M224+E224</f>
        <v>8</v>
      </c>
      <c r="L224" s="76" t="n">
        <f aca="false">F224*1163</f>
        <v>0</v>
      </c>
      <c r="M224" s="76" t="n">
        <f aca="false">G224*9.5</f>
        <v>0</v>
      </c>
    </row>
    <row r="225" customFormat="false" ht="13.8" hidden="false" customHeight="false" outlineLevel="0" collapsed="false">
      <c r="A225" s="47"/>
      <c r="B225" s="48" t="s">
        <v>185</v>
      </c>
      <c r="C225" s="49" t="n">
        <f aca="false">SUM(C213:C224)</f>
        <v>1864</v>
      </c>
      <c r="D225" s="49" t="n">
        <f aca="false">SUM(D213:D224)</f>
        <v>7720.19</v>
      </c>
      <c r="E225" s="49" t="n">
        <f aca="false">SUM(E213:E224)</f>
        <v>132963.42</v>
      </c>
      <c r="F225" s="49" t="n">
        <f aca="false">SUM(F213:F224)</f>
        <v>274.37</v>
      </c>
      <c r="G225" s="78" t="n">
        <f aca="false">SUM(G213:G224)</f>
        <v>6300.11</v>
      </c>
      <c r="H225" s="49" t="n">
        <f aca="false">SUM(H213:H224)</f>
        <v>2112.87</v>
      </c>
      <c r="I225" s="49" t="n">
        <f aca="false">SUM(I213:I224)</f>
        <v>32.01</v>
      </c>
      <c r="J225" s="52"/>
      <c r="K225" s="52"/>
      <c r="L225" s="79"/>
      <c r="M225" s="52"/>
    </row>
    <row r="226" customFormat="false" ht="12.8" hidden="false" customHeight="false" outlineLevel="0" collapsed="false">
      <c r="A226" s="47"/>
      <c r="B226" s="48" t="s">
        <v>186</v>
      </c>
      <c r="C226" s="49"/>
      <c r="D226" s="49"/>
      <c r="E226" s="49"/>
      <c r="F226" s="49"/>
      <c r="G226" s="52"/>
      <c r="H226" s="49"/>
      <c r="I226" s="52"/>
      <c r="J226" s="71" t="n">
        <f aca="false">SUM(J213:J224)/12</f>
        <v>37.6823442673095</v>
      </c>
      <c r="K226" s="52"/>
      <c r="L226" s="52"/>
      <c r="M226" s="52"/>
    </row>
    <row r="227" customFormat="false" ht="12.8" hidden="false" customHeight="false" outlineLevel="0" collapsed="false">
      <c r="C227" s="1"/>
      <c r="D227" s="1"/>
      <c r="E227" s="1"/>
      <c r="F227" s="1"/>
      <c r="G227" s="1"/>
      <c r="H227" s="1"/>
      <c r="I227" s="1"/>
      <c r="J227" s="4"/>
      <c r="K227" s="1"/>
      <c r="L227" s="1"/>
      <c r="M227" s="1"/>
    </row>
    <row r="228" customFormat="false" ht="12.8" hidden="false" customHeight="false" outlineLevel="0" collapsed="false">
      <c r="C228" s="1"/>
      <c r="D228" s="1"/>
      <c r="E228" s="1"/>
      <c r="F228" s="1"/>
      <c r="G228" s="1"/>
      <c r="H228" s="1"/>
      <c r="I228" s="1"/>
      <c r="J228" s="4"/>
      <c r="K228" s="1"/>
      <c r="L228" s="1"/>
      <c r="M228" s="1"/>
    </row>
    <row r="229" customFormat="false" ht="23.85" hidden="false" customHeight="true" outlineLevel="0" collapsed="false">
      <c r="A229" s="5" t="s">
        <v>1</v>
      </c>
      <c r="B229" s="6" t="s">
        <v>2</v>
      </c>
      <c r="C229" s="6" t="s">
        <v>3</v>
      </c>
      <c r="D229" s="6" t="s">
        <v>4</v>
      </c>
      <c r="E229" s="6" t="s">
        <v>5</v>
      </c>
      <c r="F229" s="6"/>
      <c r="G229" s="6"/>
      <c r="H229" s="6"/>
      <c r="I229" s="6"/>
      <c r="J229" s="6" t="s">
        <v>6</v>
      </c>
      <c r="K229" s="6" t="s">
        <v>7</v>
      </c>
      <c r="L229" s="6"/>
      <c r="M229" s="6"/>
    </row>
    <row r="230" customFormat="false" ht="46.25" hidden="false" customHeight="false" outlineLevel="0" collapsed="false">
      <c r="A230" s="5"/>
      <c r="B230" s="6"/>
      <c r="C230" s="6"/>
      <c r="D230" s="6"/>
      <c r="E230" s="6" t="s">
        <v>8</v>
      </c>
      <c r="F230" s="6" t="s">
        <v>9</v>
      </c>
      <c r="G230" s="6" t="s">
        <v>10</v>
      </c>
      <c r="H230" s="6" t="s">
        <v>11</v>
      </c>
      <c r="I230" s="6" t="s">
        <v>12</v>
      </c>
      <c r="J230" s="6"/>
      <c r="K230" s="6" t="s">
        <v>13</v>
      </c>
      <c r="L230" s="6" t="s">
        <v>14</v>
      </c>
      <c r="M230" s="6" t="s">
        <v>15</v>
      </c>
    </row>
    <row r="231" customFormat="false" ht="13.8" hidden="false" customHeight="false" outlineLevel="0" collapsed="false">
      <c r="A231" s="35" t="s">
        <v>200</v>
      </c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customFormat="false" ht="23.85" hidden="false" customHeight="false" outlineLevel="0" collapsed="false">
      <c r="A232" s="9" t="n">
        <v>1</v>
      </c>
      <c r="B232" s="25" t="s">
        <v>201</v>
      </c>
      <c r="C232" s="37" t="n">
        <v>871</v>
      </c>
      <c r="D232" s="37" t="n">
        <v>9941.8</v>
      </c>
      <c r="E232" s="12" t="n">
        <f aca="false">SUM([1]січень!E229+[1]лютий!E231+[1]березень!E232)</f>
        <v>31202.38</v>
      </c>
      <c r="F232" s="12" t="n">
        <f aca="false">SUM([1]січень!F229+[1]лютий!F231)</f>
        <v>336.9</v>
      </c>
      <c r="G232" s="12" t="n">
        <f aca="false">SUM([1]січень!G229+[1]лютий!G231)</f>
        <v>0</v>
      </c>
      <c r="H232" s="12" t="n">
        <f aca="false">SUM([1]січень!H229+[1]лютий!H231)</f>
        <v>842.27</v>
      </c>
      <c r="I232" s="12" t="n">
        <f aca="false">SUM([1]січень!I229+[1]лютий!I231)</f>
        <v>0</v>
      </c>
      <c r="J232" s="80" t="n">
        <f aca="false">K232/D232</f>
        <v>42.549345189</v>
      </c>
      <c r="K232" s="81" t="n">
        <f aca="false">L232+M232+E232</f>
        <v>423017.08</v>
      </c>
      <c r="L232" s="81" t="n">
        <f aca="false">F232*1163</f>
        <v>391814.7</v>
      </c>
      <c r="M232" s="81" t="n">
        <f aca="false">G232*9.5</f>
        <v>0</v>
      </c>
    </row>
    <row r="233" customFormat="false" ht="35.05" hidden="false" customHeight="false" outlineLevel="0" collapsed="false">
      <c r="A233" s="9" t="n">
        <v>2</v>
      </c>
      <c r="B233" s="25" t="s">
        <v>202</v>
      </c>
      <c r="C233" s="37" t="n">
        <v>875</v>
      </c>
      <c r="D233" s="37" t="n">
        <v>4538.7</v>
      </c>
      <c r="E233" s="12" t="n">
        <f aca="false">SUM([1]січень!E230+[1]лютий!E232+[1]березень!E233)</f>
        <v>33108.05</v>
      </c>
      <c r="F233" s="12" t="n">
        <f aca="false">SUM([1]січень!F230+[1]лютий!F232)</f>
        <v>121.92</v>
      </c>
      <c r="G233" s="12" t="n">
        <f aca="false">SUM([1]січень!G230+[1]лютий!G232)</f>
        <v>0</v>
      </c>
      <c r="H233" s="12" t="n">
        <f aca="false">SUM([1]січень!H230+[1]лютий!H232)</f>
        <v>518.94</v>
      </c>
      <c r="I233" s="12" t="n">
        <f aca="false">SUM([1]січень!I230+[1]лютий!I232)</f>
        <v>184.11</v>
      </c>
      <c r="J233" s="80" t="n">
        <f aca="false">K233/D233</f>
        <v>38.5354859320951</v>
      </c>
      <c r="K233" s="81" t="n">
        <f aca="false">L233+M233+E233</f>
        <v>174901.01</v>
      </c>
      <c r="L233" s="81" t="n">
        <f aca="false">F233*1163</f>
        <v>141792.96</v>
      </c>
      <c r="M233" s="81" t="n">
        <f aca="false">G233*9.5</f>
        <v>0</v>
      </c>
    </row>
    <row r="234" customFormat="false" ht="23.85" hidden="false" customHeight="false" outlineLevel="0" collapsed="false">
      <c r="A234" s="9" t="n">
        <v>3</v>
      </c>
      <c r="B234" s="25" t="s">
        <v>203</v>
      </c>
      <c r="C234" s="37" t="n">
        <v>2425</v>
      </c>
      <c r="D234" s="37" t="n">
        <v>12788.2</v>
      </c>
      <c r="E234" s="12" t="n">
        <f aca="false">SUM([1]січень!E231+[1]лютий!E233+[1]березень!E234)</f>
        <v>45371.38</v>
      </c>
      <c r="F234" s="12" t="n">
        <f aca="false">SUM([1]січень!F231+[1]лютий!F233)</f>
        <v>355.14</v>
      </c>
      <c r="G234" s="12" t="n">
        <f aca="false">SUM([1]січень!G231+[1]лютий!G233)</f>
        <v>16.23</v>
      </c>
      <c r="H234" s="12" t="n">
        <f aca="false">SUM([1]січень!H231+[1]лютий!H233)</f>
        <v>728.9</v>
      </c>
      <c r="I234" s="12" t="n">
        <f aca="false">SUM([1]січень!I231+[1]лютий!I233)</f>
        <v>0</v>
      </c>
      <c r="J234" s="80" t="n">
        <f aca="false">K234/D234</f>
        <v>35.8575393722338</v>
      </c>
      <c r="K234" s="81" t="n">
        <f aca="false">L234+M234+E234</f>
        <v>458553.385</v>
      </c>
      <c r="L234" s="81" t="n">
        <f aca="false">F234*1163</f>
        <v>413027.82</v>
      </c>
      <c r="M234" s="81" t="n">
        <f aca="false">G234*9.5</f>
        <v>154.185</v>
      </c>
    </row>
    <row r="235" customFormat="false" ht="23.85" hidden="false" customHeight="false" outlineLevel="0" collapsed="false">
      <c r="A235" s="9" t="n">
        <v>4</v>
      </c>
      <c r="B235" s="25" t="s">
        <v>204</v>
      </c>
      <c r="C235" s="37" t="n">
        <v>2028</v>
      </c>
      <c r="D235" s="37" t="n">
        <v>8780.4</v>
      </c>
      <c r="E235" s="12" t="n">
        <f aca="false">SUM([1]січень!E232+[1]лютий!E234+[1]березень!E235)</f>
        <v>55677.75</v>
      </c>
      <c r="F235" s="12" t="n">
        <f aca="false">SUM([1]січень!F232+[1]лютий!F234)</f>
        <v>56.48</v>
      </c>
      <c r="G235" s="12" t="n">
        <f aca="false">SUM([1]січень!G232+[1]лютий!G234)</f>
        <v>16335.75</v>
      </c>
      <c r="H235" s="12" t="n">
        <f aca="false">SUM([1]січень!H232+[1]лютий!H234)</f>
        <v>720.09</v>
      </c>
      <c r="I235" s="12" t="n">
        <f aca="false">SUM([1]січень!I232+[1]лютий!I234)</f>
        <v>231.41</v>
      </c>
      <c r="J235" s="80" t="n">
        <f aca="false">K235/D235</f>
        <v>31.4966988975445</v>
      </c>
      <c r="K235" s="81" t="n">
        <f aca="false">L235+M235+E235</f>
        <v>276553.615</v>
      </c>
      <c r="L235" s="81" t="n">
        <f aca="false">F235*1163</f>
        <v>65686.24</v>
      </c>
      <c r="M235" s="81" t="n">
        <f aca="false">G235*9.5</f>
        <v>155189.625</v>
      </c>
    </row>
    <row r="236" customFormat="false" ht="23.85" hidden="false" customHeight="false" outlineLevel="0" collapsed="false">
      <c r="A236" s="9" t="n">
        <v>5</v>
      </c>
      <c r="B236" s="25" t="s">
        <v>205</v>
      </c>
      <c r="C236" s="37" t="n">
        <v>1332</v>
      </c>
      <c r="D236" s="37" t="n">
        <v>11092.1</v>
      </c>
      <c r="E236" s="12" t="n">
        <f aca="false">SUM([1]січень!E233+[1]лютий!E235+[1]березень!E236)</f>
        <v>83307.17</v>
      </c>
      <c r="F236" s="12" t="n">
        <f aca="false">SUM([1]січень!F233+[1]лютий!F235)</f>
        <v>136.4</v>
      </c>
      <c r="G236" s="12" t="n">
        <f aca="false">SUM([1]січень!G233+[1]лютий!G235)</f>
        <v>0</v>
      </c>
      <c r="H236" s="12" t="n">
        <f aca="false">SUM([1]січень!H233+[1]лютий!H235)</f>
        <v>1020.82</v>
      </c>
      <c r="I236" s="12" t="n">
        <f aca="false">SUM([1]січень!I233+[1]лютий!I235)</f>
        <v>158.52</v>
      </c>
      <c r="J236" s="80" t="n">
        <f aca="false">K236/D236</f>
        <v>21.8119535525284</v>
      </c>
      <c r="K236" s="81" t="n">
        <f aca="false">L236+M236+E236</f>
        <v>241940.37</v>
      </c>
      <c r="L236" s="81" t="n">
        <f aca="false">F236*1163</f>
        <v>158633.2</v>
      </c>
      <c r="M236" s="81" t="n">
        <f aca="false">G236*9.5</f>
        <v>0</v>
      </c>
    </row>
    <row r="237" customFormat="false" ht="12.8" hidden="false" customHeight="false" outlineLevel="0" collapsed="false">
      <c r="A237" s="22"/>
      <c r="B237" s="17" t="s">
        <v>185</v>
      </c>
      <c r="C237" s="18" t="n">
        <f aca="false">SUM(C232:C236)</f>
        <v>7531</v>
      </c>
      <c r="D237" s="18" t="n">
        <f aca="false">SUM(D232:D236)</f>
        <v>47141.2</v>
      </c>
      <c r="E237" s="18" t="n">
        <f aca="false">SUM(E232:E236)</f>
        <v>248666.73</v>
      </c>
      <c r="F237" s="18" t="n">
        <f aca="false">SUM(F232:F236)</f>
        <v>1006.84</v>
      </c>
      <c r="G237" s="18" t="n">
        <f aca="false">SUM(G232:G236)</f>
        <v>16351.98</v>
      </c>
      <c r="H237" s="18" t="n">
        <f aca="false">SUM(H232:H236)</f>
        <v>3831.02</v>
      </c>
      <c r="I237" s="18" t="n">
        <f aca="false">SUM(I232:I236)</f>
        <v>574.04</v>
      </c>
      <c r="J237" s="21"/>
      <c r="K237" s="21"/>
      <c r="L237" s="21"/>
      <c r="M237" s="21"/>
    </row>
    <row r="238" customFormat="false" ht="12.8" hidden="false" customHeight="false" outlineLevel="0" collapsed="false">
      <c r="A238" s="22"/>
      <c r="B238" s="17" t="s">
        <v>186</v>
      </c>
      <c r="C238" s="18"/>
      <c r="D238" s="18"/>
      <c r="E238" s="18"/>
      <c r="F238" s="18"/>
      <c r="G238" s="18"/>
      <c r="H238" s="18"/>
      <c r="I238" s="18"/>
      <c r="J238" s="82" t="n">
        <f aca="false">SUM(J232:J236)/5</f>
        <v>34.0502045886804</v>
      </c>
      <c r="K238" s="21"/>
      <c r="L238" s="21"/>
      <c r="M238" s="21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3:A144"/>
    <mergeCell ref="B143:B144"/>
    <mergeCell ref="C143:C144"/>
    <mergeCell ref="D143:D144"/>
    <mergeCell ref="E143:I143"/>
    <mergeCell ref="J143:J144"/>
    <mergeCell ref="K143:M143"/>
    <mergeCell ref="A145:M145"/>
    <mergeCell ref="A167:A168"/>
    <mergeCell ref="B167:B168"/>
    <mergeCell ref="C167:C168"/>
    <mergeCell ref="D167:D168"/>
    <mergeCell ref="E167:I167"/>
    <mergeCell ref="J167:J168"/>
    <mergeCell ref="K167:M167"/>
    <mergeCell ref="A169:M169"/>
    <mergeCell ref="A210:A211"/>
    <mergeCell ref="B210:B211"/>
    <mergeCell ref="C210:C211"/>
    <mergeCell ref="D210:D211"/>
    <mergeCell ref="E210:I210"/>
    <mergeCell ref="J210:J211"/>
    <mergeCell ref="K210:M210"/>
    <mergeCell ref="A212:M212"/>
    <mergeCell ref="A229:A230"/>
    <mergeCell ref="B229:B230"/>
    <mergeCell ref="C229:C230"/>
    <mergeCell ref="D229:D230"/>
    <mergeCell ref="E229:I229"/>
    <mergeCell ref="J229:J230"/>
    <mergeCell ref="K229:M229"/>
    <mergeCell ref="A231:M2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2024-04-15T09:38:30Z</dcterms:created>
  <dc:creator/>
  <dc:description/>
  <dc:language>uk-UA</dc:language>
  <cp:lastModifiedBy/>
  <dcterms:modified xsi:type="dcterms:W3CDTF">2024-04-15T10:29:47Z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