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Аркуш1!$A$1:$M$233</definedName>
    <definedName function="false" hidden="false" localSheetId="0" name="Excel_BuiltIn_Print_Area" vbProcedure="false">Аркуш1!$A$1:$N$234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<sst xmlns="http://schemas.openxmlformats.org/spreadsheetml/2006/main" count="300" uniqueCount="200">
  <si>
    <t xml:space="preserve">Обсяг та структура енергоресурсів, спожитих будівлями за січень-березень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</si>
  <si>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</si>
  <si>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</si>
  <si>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</si>
  <si>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</si>
  <si>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</si>
  <si>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</si>
  <si>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</si>
  <si>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</si>
  <si>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</si>
  <si>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</si>
  <si>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</si>
  <si>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</si>
  <si>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</si>
  <si>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</si>
  <si>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</si>
  <si>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</si>
  <si>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</si>
  <si>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</si>
  <si>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50 (Рокині)</t>
  </si>
  <si>
    <t xml:space="preserve">ЗДО № 46 (Забороль)</t>
  </si>
  <si>
    <t xml:space="preserve">ЗДО № 12</t>
  </si>
  <si>
    <t xml:space="preserve">ЗДО № 44 (Омеляник)</t>
  </si>
  <si>
    <t xml:space="preserve">ЗДО № 36</t>
  </si>
  <si>
    <t xml:space="preserve">ЗДО № 18</t>
  </si>
  <si>
    <t xml:space="preserve">ЗДО № 08</t>
  </si>
  <si>
    <t xml:space="preserve">ЗДО № 20</t>
  </si>
  <si>
    <t xml:space="preserve">ЗДО № 41</t>
  </si>
  <si>
    <t xml:space="preserve">ЗДО № 30</t>
  </si>
  <si>
    <t xml:space="preserve">ЗДО № 49 (Княгининок)</t>
  </si>
  <si>
    <t xml:space="preserve">ЗДО № 07</t>
  </si>
  <si>
    <t xml:space="preserve">ЗДО № 32</t>
  </si>
  <si>
    <t xml:space="preserve">ЗДО № 31</t>
  </si>
  <si>
    <t xml:space="preserve">ЗДО № 23</t>
  </si>
  <si>
    <t xml:space="preserve">ЗДО № 04</t>
  </si>
  <si>
    <t xml:space="preserve">ЗДО № 37</t>
  </si>
  <si>
    <t xml:space="preserve">ЗДО № 01</t>
  </si>
  <si>
    <t xml:space="preserve">ЗДО № 39</t>
  </si>
  <si>
    <t xml:space="preserve">ЗДО № 34</t>
  </si>
  <si>
    <t xml:space="preserve">ЗДО № 21</t>
  </si>
  <si>
    <t xml:space="preserve">ЗДО № 17</t>
  </si>
  <si>
    <t xml:space="preserve">ЗДО № 47 (Одеради)</t>
  </si>
  <si>
    <t xml:space="preserve">ЗДО № 11</t>
  </si>
  <si>
    <t xml:space="preserve">ЗДО № 09</t>
  </si>
  <si>
    <t xml:space="preserve">ЗДО № 14</t>
  </si>
  <si>
    <t xml:space="preserve">ЗДО № 22</t>
  </si>
  <si>
    <t xml:space="preserve">ЗДО № 33</t>
  </si>
  <si>
    <t xml:space="preserve">ЗДО № 28</t>
  </si>
  <si>
    <t xml:space="preserve">ЗДО № 35</t>
  </si>
  <si>
    <t xml:space="preserve">ЗДО № 48 (Тарасове)</t>
  </si>
  <si>
    <t xml:space="preserve">ЗДО № 06</t>
  </si>
  <si>
    <t xml:space="preserve">ЗДО № 29</t>
  </si>
  <si>
    <t xml:space="preserve">ЗДО № 24</t>
  </si>
  <si>
    <t xml:space="preserve">ЗДО № 03</t>
  </si>
  <si>
    <t xml:space="preserve">ЗДО № 38</t>
  </si>
  <si>
    <t xml:space="preserve">ЗДО № 25</t>
  </si>
  <si>
    <t xml:space="preserve">ЗДО № 02</t>
  </si>
  <si>
    <t xml:space="preserve">ЗДО № 16</t>
  </si>
  <si>
    <t xml:space="preserve">ЗДО № 19</t>
  </si>
  <si>
    <t xml:space="preserve">ЗДО № 27</t>
  </si>
  <si>
    <t xml:space="preserve">ЗДО № 13</t>
  </si>
  <si>
    <t xml:space="preserve">ЗДО № 05</t>
  </si>
  <si>
    <t xml:space="preserve">ЗДО № 42 (Дачне)</t>
  </si>
  <si>
    <t xml:space="preserve">ЗДО № 40</t>
  </si>
  <si>
    <t xml:space="preserve">ЗДО № 45 (Жидичин)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</si>
  <si>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</si>
  <si>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</si>
  <si>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</si>
  <si>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</si>
  <si>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ЗЗСО № 28 </t>
  </si>
  <si>
    <t xml:space="preserve">ЗЗСО № 24</t>
  </si>
  <si>
    <t xml:space="preserve">ЗЗСО № 10</t>
  </si>
  <si>
    <t xml:space="preserve">ЗЗСО № 26</t>
  </si>
  <si>
    <t xml:space="preserve">ЗЗСО № 27</t>
  </si>
  <si>
    <t xml:space="preserve">ДЮСШ № 2 </t>
  </si>
  <si>
    <t xml:space="preserve">ЗЗСО № 17</t>
  </si>
  <si>
    <t xml:space="preserve">ЗЗСО № 18</t>
  </si>
  <si>
    <t xml:space="preserve">ДЮСШ № 1</t>
  </si>
  <si>
    <t xml:space="preserve">ЗЗСО № 37 (Одеради)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</si>
  <si>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</si>
  <si>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</si>
  <si>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</si>
  <si>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Будинок вчителя</t>
  </si>
  <si>
    <t xml:space="preserve">ЗЗСО № 21</t>
  </si>
  <si>
    <t xml:space="preserve">ЗЗСО № 07</t>
  </si>
  <si>
    <t xml:space="preserve">ЗЗСО № 30 (Боголюби)</t>
  </si>
  <si>
    <t xml:space="preserve">ЗЗСО № 14</t>
  </si>
  <si>
    <t xml:space="preserve">НРЦ</t>
  </si>
  <si>
    <t xml:space="preserve">ЗЗСО № 05</t>
  </si>
  <si>
    <t xml:space="preserve">ЗЗСО № 39 (Шепель)</t>
  </si>
  <si>
    <t xml:space="preserve">ЗЗСО № 19</t>
  </si>
  <si>
    <t xml:space="preserve">ЗЗСО № 31 (Жидичин)</t>
  </si>
  <si>
    <t xml:space="preserve">ЗЗСО № 02</t>
  </si>
  <si>
    <t xml:space="preserve">ПУМ</t>
  </si>
  <si>
    <t xml:space="preserve">ЗЗСО № 03</t>
  </si>
  <si>
    <t xml:space="preserve">ЗЗСО № 32 (Забороль)</t>
  </si>
  <si>
    <t xml:space="preserve">ЗЗСО № 01</t>
  </si>
  <si>
    <t xml:space="preserve">ЗЗСО № 04</t>
  </si>
  <si>
    <t xml:space="preserve">ЗЗСО № 15</t>
  </si>
  <si>
    <t xml:space="preserve">ЗЗСО № 34 (Княгининок)</t>
  </si>
  <si>
    <t xml:space="preserve">ЗЗСО № 13</t>
  </si>
  <si>
    <t xml:space="preserve">ЗЗСО № 09</t>
  </si>
  <si>
    <t xml:space="preserve">ЗЗСО № 12</t>
  </si>
  <si>
    <t xml:space="preserve">ЗЗСО № 22</t>
  </si>
  <si>
    <t xml:space="preserve">ЗЗСО № 08</t>
  </si>
  <si>
    <t xml:space="preserve">ЗЗСО № 11</t>
  </si>
  <si>
    <t xml:space="preserve">ЗЗСО № 20</t>
  </si>
  <si>
    <t xml:space="preserve">ЗЗСО № 23</t>
  </si>
  <si>
    <t xml:space="preserve">ЗЗСО № 25</t>
  </si>
  <si>
    <t xml:space="preserve">ЗЗСО № 16</t>
  </si>
  <si>
    <t xml:space="preserve">ЗЗСО № 35 (Клепачів)</t>
  </si>
  <si>
    <t xml:space="preserve">Адмінприміщення ДО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</si>
  <si>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</si>
  <si>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</si>
  <si>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</si>
  <si>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</si>
  <si>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</si>
  <si>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</si>
  <si>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Княгининівська сільська рада</t>
  </si>
  <si>
    <t xml:space="preserve">Департамент ЖКГ</t>
  </si>
  <si>
    <t xml:space="preserve">ЛМР,                          Б. Хмельницького, 17</t>
  </si>
  <si>
    <t xml:space="preserve">Терцентр соціального обслуговування</t>
  </si>
  <si>
    <t xml:space="preserve">ЛМР,                          Б. Хмельницького, 19</t>
  </si>
  <si>
    <t xml:space="preserve">Жидичинська сільська рада</t>
  </si>
  <si>
    <t xml:space="preserve">Заборольська сільська рада</t>
  </si>
  <si>
    <t xml:space="preserve">Департамент соціальної політики ЛМР,           пр-т. Волі 4а,           вул. Бенделіані 7</t>
  </si>
  <si>
    <t xml:space="preserve">ЦНАП</t>
  </si>
  <si>
    <t xml:space="preserve">Департамент державної реєстрації</t>
  </si>
  <si>
    <t xml:space="preserve">РАГС,                        пр-т. Соборності, 18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</si>
  <si>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</si>
  <si>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</si>
  <si>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</si>
  <si>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</si>
  <si>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</si>
  <si>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</si>
  <si>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(вул. Бенделіані 7)</t>
  </si>
  <si>
    <t xml:space="preserve">МО ЛМТГ                 (пр-т. Відродження 13, с. Прилуцьке)</t>
  </si>
  <si>
    <t xml:space="preserve">МО ЛМТГ (лікарня, основний корпус,       пр-т. Відродження 13)</t>
  </si>
  <si>
    <t xml:space="preserve">МО ЛМТГ               (вул. Стефаника 3а)</t>
  </si>
  <si>
    <t xml:space="preserve">МО ЛМТГ               (вул. Корольова 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</si>
  <si>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</si>
  <si>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</si>
  <si>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МО ЛМТГ               (вул. Львівська 63)</t>
  </si>
  <si>
    <t xml:space="preserve">Реабілітаційний центр АТО</t>
  </si>
  <si>
    <t xml:space="preserve">ЗАКЛАДИ ДЕПАРТАМЕНТУ КУЛЬТУРИ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</si>
  <si>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</si>
  <si>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</si>
  <si>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</si>
  <si>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Прилуцький будинок культури</t>
  </si>
  <si>
    <t xml:space="preserve">БК с. Жидичин</t>
  </si>
  <si>
    <t xml:space="preserve">БК "Вересневе"</t>
  </si>
  <si>
    <t xml:space="preserve">Музична школа № 3</t>
  </si>
  <si>
    <t xml:space="preserve">БК "Теремно"</t>
  </si>
  <si>
    <t xml:space="preserve">КЗ "Палац культури міста Луцька"</t>
  </si>
  <si>
    <t xml:space="preserve">Художня школа</t>
  </si>
  <si>
    <t xml:space="preserve">Музична школа № 1</t>
  </si>
  <si>
    <t xml:space="preserve">Музична школа № 2</t>
  </si>
  <si>
    <t xml:space="preserve">БК с. Боголюби</t>
  </si>
  <si>
    <t xml:space="preserve">Клуб с. Милуші</t>
  </si>
  <si>
    <t xml:space="preserve">Музей-скансен смт. Рокині</t>
  </si>
  <si>
    <t xml:space="preserve">Клуб с. Брище</t>
  </si>
  <si>
    <t xml:space="preserve">БК с. Шепель</t>
  </si>
  <si>
    <t xml:space="preserve">Бібліотека № 7</t>
  </si>
  <si>
    <t xml:space="preserve">Бібліотека № 11</t>
  </si>
  <si>
    <t xml:space="preserve">Бібліотека № 5</t>
  </si>
  <si>
    <t xml:space="preserve">Бібліотека Озерце</t>
  </si>
  <si>
    <t xml:space="preserve">Бібліотека № 2 для дітей</t>
  </si>
  <si>
    <t xml:space="preserve">Центральна бібліотека для дорослих</t>
  </si>
  <si>
    <t xml:space="preserve">Бібліотека № 6</t>
  </si>
  <si>
    <t xml:space="preserve">Бібліотека № 4</t>
  </si>
  <si>
    <t xml:space="preserve">Клуб с. Сирники</t>
  </si>
  <si>
    <t xml:space="preserve">БК с. Княгининок</t>
  </si>
  <si>
    <t xml:space="preserve">Центральна дитяча бібліотека</t>
  </si>
  <si>
    <t xml:space="preserve">Клуб с. Озерце</t>
  </si>
  <si>
    <t xml:space="preserve">Бібліотека № 9</t>
  </si>
  <si>
    <t xml:space="preserve">Клуб № 2</t>
  </si>
  <si>
    <t xml:space="preserve">Бібліотека Дачне</t>
  </si>
  <si>
    <t xml:space="preserve">Бібліотека Кульчин</t>
  </si>
  <si>
    <t xml:space="preserve">Клуб с. Іванчиці</t>
  </si>
  <si>
    <t xml:space="preserve">БК с. Сьомаки</t>
  </si>
  <si>
    <t xml:space="preserve">БК с. Рокині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</si>
  <si>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</si>
  <si>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</si>
  <si>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</si>
  <si>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ДЮСШОР (плавання)</t>
  </si>
  <si>
    <t xml:space="preserve">Білий м'яч</t>
  </si>
  <si>
    <t xml:space="preserve">КП “Стадіон Авангард”</t>
  </si>
  <si>
    <t xml:space="preserve">ДЮСШ № 4</t>
  </si>
  <si>
    <t xml:space="preserve">ДЮСШ № 3</t>
  </si>
  <si>
    <t xml:space="preserve">Біла Тура</t>
  </si>
  <si>
    <t xml:space="preserve">Атлет</t>
  </si>
  <si>
    <t xml:space="preserve">Стріла</t>
  </si>
  <si>
    <t xml:space="preserve">Олімпія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</si>
  <si>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</si>
  <si>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</si>
  <si>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</si>
  <si>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ЛВПТУ будівництва та архітектури</t>
  </si>
  <si>
    <t xml:space="preserve">Луцький центр професійно-технічної освіти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</si>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</sst>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2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C9211E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C9211E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20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0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0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3" fillId="0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4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3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5"/>
  <sheetViews>
    <sheetView showFormulas="false" showGridLines="true" showRowColHeaders="true" showZeros="true" rightToLeft="false" tabSelected="true" showOutlineSymbols="true" defaultGridColor="true" view="normal" topLeftCell="A184" colorId="64" zoomScale="100" zoomScaleNormal="100" zoomScalePageLayoutView="100" workbookViewId="0">
      <selection pane="topLeft" activeCell="J209" activeCellId="0" sqref="J209"/>
    </sheetView>
  </sheetViews>
  <sheetFormatPr defaultColWidth="9.914062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15003.14</v>
      </c>
      <c r="F7" s="12" t="n">
        <v>93.86</v>
      </c>
      <c r="G7" s="13"/>
      <c r="H7" s="12" t="n">
        <v>253</v>
      </c>
      <c r="I7" s="12" t="n">
        <v>60.11</v>
      </c>
      <c r="J7" s="14" t="n">
        <f aca="false">K7/D7</f>
        <v>138.450401427297</v>
      </c>
      <c r="K7" s="15" t="n">
        <f aca="false">L7+M7+E7</f>
        <v>124162.32</v>
      </c>
      <c r="L7" s="15" t="n">
        <f aca="false">F7*1163</f>
        <v>109159.18</v>
      </c>
      <c r="M7" s="15" t="n">
        <f aca="false">G7*9.5</f>
        <v>0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2447.98</v>
      </c>
      <c r="F8" s="12" t="n">
        <v>26.57</v>
      </c>
      <c r="G8" s="12" t="n">
        <v>191.54</v>
      </c>
      <c r="H8" s="12" t="n">
        <v>94.66</v>
      </c>
      <c r="I8" s="13"/>
      <c r="J8" s="14" t="n">
        <f aca="false">K8/D8</f>
        <v>113.082057877814</v>
      </c>
      <c r="K8" s="15" t="n">
        <f aca="false">L8+M8+E8</f>
        <v>35168.52</v>
      </c>
      <c r="L8" s="15" t="n">
        <f aca="false">F8*1163</f>
        <v>30900.91</v>
      </c>
      <c r="M8" s="15" t="n">
        <f aca="false">G8*9.5</f>
        <v>1819.63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115</v>
      </c>
      <c r="D9" s="11" t="n">
        <v>2007</v>
      </c>
      <c r="E9" s="12" t="n">
        <v>14140.84</v>
      </c>
      <c r="F9" s="12" t="n">
        <v>172.07</v>
      </c>
      <c r="G9" s="13"/>
      <c r="H9" s="12" t="n">
        <v>156.49</v>
      </c>
      <c r="I9" s="13"/>
      <c r="J9" s="14" t="n">
        <f aca="false">K9/D9</f>
        <v>106.75548081714</v>
      </c>
      <c r="K9" s="15" t="n">
        <f aca="false">L9+M9+E9</f>
        <v>214258.25</v>
      </c>
      <c r="L9" s="15" t="n">
        <f aca="false">F9*1163</f>
        <v>200117.41</v>
      </c>
      <c r="M9" s="15" t="n">
        <f aca="false">G9*9.5</f>
        <v>0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48</v>
      </c>
      <c r="D10" s="11" t="n">
        <v>529</v>
      </c>
      <c r="E10" s="12" t="n">
        <v>5970.16</v>
      </c>
      <c r="F10" s="13"/>
      <c r="G10" s="12" t="n">
        <v>5137.37</v>
      </c>
      <c r="H10" s="12" t="n">
        <v>109.1</v>
      </c>
      <c r="I10" s="13"/>
      <c r="J10" s="14" t="n">
        <f aca="false">K10/D10</f>
        <v>103.544754253308</v>
      </c>
      <c r="K10" s="15" t="n">
        <f aca="false">L10+M10+E10</f>
        <v>54775.175</v>
      </c>
      <c r="L10" s="15" t="n">
        <f aca="false">F10*1163</f>
        <v>0</v>
      </c>
      <c r="M10" s="15" t="n">
        <f aca="false">G10*9.5</f>
        <v>48805.015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156</v>
      </c>
      <c r="D11" s="11" t="n">
        <v>570</v>
      </c>
      <c r="E11" s="12" t="n">
        <v>6011.89</v>
      </c>
      <c r="F11" s="19"/>
      <c r="G11" s="12" t="n">
        <v>5034.37</v>
      </c>
      <c r="H11" s="12" t="n">
        <v>74.68</v>
      </c>
      <c r="I11" s="13"/>
      <c r="J11" s="14" t="n">
        <f aca="false">K11/D11</f>
        <v>94.4533421052632</v>
      </c>
      <c r="K11" s="15" t="n">
        <f aca="false">L11+M11+E11</f>
        <v>53838.405</v>
      </c>
      <c r="L11" s="15" t="n">
        <f aca="false">F11*1163</f>
        <v>0</v>
      </c>
      <c r="M11" s="15" t="n">
        <f aca="false">G11*9.5</f>
        <v>47826.515</v>
      </c>
      <c r="N11" s="16"/>
      <c r="O11" s="17"/>
      <c r="P11" s="18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4740.59</v>
      </c>
      <c r="F12" s="12" t="n">
        <v>62.04</v>
      </c>
      <c r="G12" s="13"/>
      <c r="H12" s="12" t="n">
        <v>128.99</v>
      </c>
      <c r="I12" s="12" t="n">
        <v>91.7</v>
      </c>
      <c r="J12" s="14" t="n">
        <f aca="false">K12/D12</f>
        <v>88.5865322580645</v>
      </c>
      <c r="K12" s="15" t="n">
        <f aca="false">L12+M12+E12</f>
        <v>76893.11</v>
      </c>
      <c r="L12" s="15" t="n">
        <f aca="false">F12*1163</f>
        <v>72152.52</v>
      </c>
      <c r="M12" s="15" t="n">
        <f aca="false">G12*9.5</f>
        <v>0</v>
      </c>
      <c r="N12" s="16"/>
      <c r="O12" s="17"/>
      <c r="P12" s="18"/>
    </row>
    <row r="13" customFormat="false" ht="13.8" hidden="false" customHeight="false" outlineLevel="0" collapsed="false">
      <c r="A13" s="9" t="n">
        <v>7</v>
      </c>
      <c r="B13" s="10" t="s">
        <v>23</v>
      </c>
      <c r="C13" s="20" t="n">
        <v>219</v>
      </c>
      <c r="D13" s="11" t="n">
        <v>2020.8</v>
      </c>
      <c r="E13" s="12" t="n">
        <v>10718.29</v>
      </c>
      <c r="F13" s="12" t="n">
        <v>133.96</v>
      </c>
      <c r="G13" s="13"/>
      <c r="H13" s="12" t="n">
        <v>401.1</v>
      </c>
      <c r="I13" s="13"/>
      <c r="J13" s="14" t="n">
        <f aca="false">K13/D13</f>
        <v>82.3999257719715</v>
      </c>
      <c r="K13" s="15" t="n">
        <f aca="false">L13+M13+E13</f>
        <v>166513.77</v>
      </c>
      <c r="L13" s="15" t="n">
        <f aca="false">F13*1163</f>
        <v>155795.48</v>
      </c>
      <c r="M13" s="15" t="n">
        <f aca="false">G13*9.5</f>
        <v>0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212</v>
      </c>
      <c r="D14" s="11" t="n">
        <v>1413.6</v>
      </c>
      <c r="E14" s="12" t="n">
        <v>8094.39</v>
      </c>
      <c r="F14" s="13"/>
      <c r="G14" s="12" t="n">
        <v>11124.47</v>
      </c>
      <c r="H14" s="12" t="n">
        <v>189.63</v>
      </c>
      <c r="I14" s="13"/>
      <c r="J14" s="14" t="n">
        <f aca="false">K14/D14</f>
        <v>80.4873054612337</v>
      </c>
      <c r="K14" s="15" t="n">
        <f aca="false">L14+M14+E14</f>
        <v>113776.855</v>
      </c>
      <c r="L14" s="15" t="n">
        <f aca="false">F14*1163</f>
        <v>0</v>
      </c>
      <c r="M14" s="15" t="n">
        <f aca="false">G14*9.5</f>
        <v>105682.465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204</v>
      </c>
      <c r="D15" s="11" t="n">
        <v>1049.12</v>
      </c>
      <c r="E15" s="12" t="n">
        <v>11667.79</v>
      </c>
      <c r="F15" s="12" t="n">
        <v>59.44</v>
      </c>
      <c r="G15" s="13"/>
      <c r="H15" s="12" t="n">
        <v>274.82</v>
      </c>
      <c r="I15" s="13"/>
      <c r="J15" s="14" t="n">
        <f aca="false">K15/D15</f>
        <v>77.0136018758579</v>
      </c>
      <c r="K15" s="15" t="n">
        <f aca="false">L15+M15+E15</f>
        <v>80796.51</v>
      </c>
      <c r="L15" s="15" t="n">
        <f aca="false">F15*1163</f>
        <v>69128.72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360</v>
      </c>
      <c r="D16" s="11" t="n">
        <v>2128.9</v>
      </c>
      <c r="E16" s="12" t="n">
        <v>11608.43</v>
      </c>
      <c r="F16" s="12" t="n">
        <v>129.08</v>
      </c>
      <c r="G16" s="21"/>
      <c r="H16" s="12" t="n">
        <v>327.63</v>
      </c>
      <c r="I16" s="12" t="n">
        <v>74.15</v>
      </c>
      <c r="J16" s="14" t="n">
        <f aca="false">K16/D16</f>
        <v>75.968091502654</v>
      </c>
      <c r="K16" s="15" t="n">
        <f aca="false">L16+M16+E16</f>
        <v>161728.47</v>
      </c>
      <c r="L16" s="15" t="n">
        <f aca="false">F16*1163</f>
        <v>150120.04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156</v>
      </c>
      <c r="D17" s="11" t="n">
        <v>951.3</v>
      </c>
      <c r="E17" s="12" t="n">
        <v>8441.73</v>
      </c>
      <c r="F17" s="12" t="n">
        <v>53.17</v>
      </c>
      <c r="G17" s="13"/>
      <c r="H17" s="12" t="n">
        <v>176.82</v>
      </c>
      <c r="I17" s="13"/>
      <c r="J17" s="14" t="n">
        <f aca="false">K17/D17</f>
        <v>73.8762115000526</v>
      </c>
      <c r="K17" s="15" t="n">
        <f aca="false">L17+M17+E17</f>
        <v>70278.44</v>
      </c>
      <c r="L17" s="15" t="n">
        <f aca="false">F17*1163</f>
        <v>61836.71</v>
      </c>
      <c r="M17" s="15" t="n">
        <f aca="false">G17*9.5</f>
        <v>0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350</v>
      </c>
      <c r="D18" s="11" t="n">
        <v>2104.3</v>
      </c>
      <c r="E18" s="12" t="n">
        <v>8356.08</v>
      </c>
      <c r="F18" s="12" t="n">
        <v>120.16</v>
      </c>
      <c r="G18" s="13"/>
      <c r="H18" s="12" t="n">
        <v>227.84</v>
      </c>
      <c r="I18" s="12" t="n">
        <v>220.66</v>
      </c>
      <c r="J18" s="14" t="n">
        <f aca="false">K18/D18</f>
        <v>70.3807251817706</v>
      </c>
      <c r="K18" s="15" t="n">
        <f aca="false">L18+M18+E18</f>
        <v>148102.16</v>
      </c>
      <c r="L18" s="15" t="n">
        <f aca="false">F18*1163</f>
        <v>139746.08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20" t="n">
        <v>124</v>
      </c>
      <c r="D19" s="11" t="n">
        <v>628</v>
      </c>
      <c r="E19" s="12" t="n">
        <v>5869.8</v>
      </c>
      <c r="F19" s="12" t="n">
        <v>32.53</v>
      </c>
      <c r="G19" s="13"/>
      <c r="H19" s="12" t="n">
        <v>115.49</v>
      </c>
      <c r="I19" s="13"/>
      <c r="J19" s="14" t="n">
        <f aca="false">K19/D19</f>
        <v>69.589474522293</v>
      </c>
      <c r="K19" s="15" t="n">
        <f aca="false">L19+M19+E19</f>
        <v>43702.19</v>
      </c>
      <c r="L19" s="15" t="n">
        <f aca="false">F19*1163</f>
        <v>37832.39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392</v>
      </c>
      <c r="D20" s="11" t="n">
        <v>1954.8</v>
      </c>
      <c r="E20" s="12" t="n">
        <v>7822.11</v>
      </c>
      <c r="F20" s="12" t="n">
        <v>108.19</v>
      </c>
      <c r="G20" s="13"/>
      <c r="H20" s="12" t="n">
        <v>189</v>
      </c>
      <c r="I20" s="12" t="n">
        <v>181.52</v>
      </c>
      <c r="J20" s="14" t="n">
        <f aca="false">K20/D20</f>
        <v>68.368671986904</v>
      </c>
      <c r="K20" s="15" t="n">
        <f aca="false">L20+M20+E20</f>
        <v>133647.08</v>
      </c>
      <c r="L20" s="15" t="n">
        <f aca="false">F20*1163</f>
        <v>125824.97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320</v>
      </c>
      <c r="D21" s="11" t="n">
        <v>1642.5</v>
      </c>
      <c r="E21" s="12" t="n">
        <v>8790.41</v>
      </c>
      <c r="F21" s="12" t="n">
        <v>87.42</v>
      </c>
      <c r="G21" s="13"/>
      <c r="H21" s="12" t="n">
        <v>324.95</v>
      </c>
      <c r="I21" s="13"/>
      <c r="J21" s="14" t="n">
        <f aca="false">K21/D21</f>
        <v>67.2510624048706</v>
      </c>
      <c r="K21" s="15" t="n">
        <f aca="false">L21+M21+E21</f>
        <v>110459.87</v>
      </c>
      <c r="L21" s="15" t="n">
        <f aca="false">F21*1163</f>
        <v>101669.46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386</v>
      </c>
      <c r="D22" s="11" t="n">
        <v>2129.7</v>
      </c>
      <c r="E22" s="12" t="n">
        <v>10592.75</v>
      </c>
      <c r="F22" s="12" t="n">
        <v>112.84</v>
      </c>
      <c r="G22" s="13"/>
      <c r="H22" s="12" t="n">
        <v>236.51</v>
      </c>
      <c r="I22" s="12" t="n">
        <v>201.17</v>
      </c>
      <c r="J22" s="14" t="n">
        <f aca="false">K22/D22</f>
        <v>66.5942010611823</v>
      </c>
      <c r="K22" s="15" t="n">
        <f aca="false">L22+M22+E22</f>
        <v>141825.67</v>
      </c>
      <c r="L22" s="15" t="n">
        <f aca="false">F22*1163</f>
        <v>131232.92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306</v>
      </c>
      <c r="D23" s="11" t="n">
        <v>2129.7</v>
      </c>
      <c r="E23" s="12" t="n">
        <v>7018.64</v>
      </c>
      <c r="F23" s="12" t="n">
        <v>115.54</v>
      </c>
      <c r="G23" s="13"/>
      <c r="H23" s="12" t="n">
        <v>270.16</v>
      </c>
      <c r="I23" s="12" t="n">
        <v>165.32</v>
      </c>
      <c r="J23" s="14" t="n">
        <f aca="false">K23/D23</f>
        <v>66.3904117950885</v>
      </c>
      <c r="K23" s="15" t="n">
        <f aca="false">L23+M23+E23</f>
        <v>141391.66</v>
      </c>
      <c r="L23" s="15" t="n">
        <f aca="false">F23*1163</f>
        <v>134373.02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416</v>
      </c>
      <c r="D24" s="11" t="n">
        <v>2417</v>
      </c>
      <c r="E24" s="12" t="n">
        <v>9390.16</v>
      </c>
      <c r="F24" s="12" t="n">
        <v>127.78</v>
      </c>
      <c r="G24" s="13"/>
      <c r="H24" s="12" t="n">
        <v>273.04</v>
      </c>
      <c r="I24" s="12" t="n">
        <v>183.98</v>
      </c>
      <c r="J24" s="14" t="n">
        <f aca="false">K24/D24</f>
        <v>65.369590401324</v>
      </c>
      <c r="K24" s="15" t="n">
        <f aca="false">L24+M24+E24</f>
        <v>157998.3</v>
      </c>
      <c r="L24" s="15" t="n">
        <f aca="false">F24*1163</f>
        <v>148608.14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337</v>
      </c>
      <c r="D25" s="11" t="n">
        <v>1799.2</v>
      </c>
      <c r="E25" s="12" t="n">
        <v>7485.45</v>
      </c>
      <c r="F25" s="12" t="n">
        <v>94.41</v>
      </c>
      <c r="G25" s="13"/>
      <c r="H25" s="12" t="n">
        <v>314.27</v>
      </c>
      <c r="I25" s="12" t="n">
        <v>101.6</v>
      </c>
      <c r="J25" s="14" t="n">
        <f aca="false">K25/D25</f>
        <v>65.1869052912406</v>
      </c>
      <c r="K25" s="15" t="n">
        <f aca="false">L25+M25+E25</f>
        <v>117284.28</v>
      </c>
      <c r="L25" s="15" t="n">
        <f aca="false">F25*1163</f>
        <v>109798.83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347</v>
      </c>
      <c r="D26" s="11" t="n">
        <v>1735</v>
      </c>
      <c r="E26" s="12" t="n">
        <v>9671.07</v>
      </c>
      <c r="F26" s="12" t="n">
        <v>88.69</v>
      </c>
      <c r="G26" s="13"/>
      <c r="H26" s="12" t="n">
        <v>537.14</v>
      </c>
      <c r="I26" s="12" t="n">
        <v>185.25</v>
      </c>
      <c r="J26" s="14" t="n">
        <f aca="false">K26/D26</f>
        <v>65.0245187319885</v>
      </c>
      <c r="K26" s="15" t="n">
        <f aca="false">L26+M26+E26</f>
        <v>112817.54</v>
      </c>
      <c r="L26" s="15" t="n">
        <f aca="false">F26*1163</f>
        <v>103146.47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20" t="n">
        <v>222</v>
      </c>
      <c r="D27" s="11" t="n">
        <v>1803.7</v>
      </c>
      <c r="E27" s="12" t="n">
        <v>7670.03</v>
      </c>
      <c r="F27" s="12" t="n">
        <v>93.6</v>
      </c>
      <c r="G27" s="13"/>
      <c r="H27" s="12" t="n">
        <v>155.7</v>
      </c>
      <c r="I27" s="12" t="n">
        <v>78.78</v>
      </c>
      <c r="J27" s="14" t="n">
        <f aca="false">K27/D27</f>
        <v>64.6043299883573</v>
      </c>
      <c r="K27" s="15" t="n">
        <f aca="false">L27+M27+E27</f>
        <v>116526.83</v>
      </c>
      <c r="L27" s="15" t="n">
        <f aca="false">F27*1163</f>
        <v>108856.8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308</v>
      </c>
      <c r="D28" s="11" t="n">
        <v>1799.2</v>
      </c>
      <c r="E28" s="12" t="n">
        <v>9789.3</v>
      </c>
      <c r="F28" s="12" t="n">
        <v>90.84</v>
      </c>
      <c r="G28" s="13"/>
      <c r="H28" s="12" t="n">
        <v>146.42</v>
      </c>
      <c r="I28" s="22" t="n">
        <v>63</v>
      </c>
      <c r="J28" s="14" t="n">
        <f aca="false">K28/D28</f>
        <v>64.1597487772343</v>
      </c>
      <c r="K28" s="15" t="n">
        <f aca="false">L28+M28+E28</f>
        <v>115436.22</v>
      </c>
      <c r="L28" s="15" t="n">
        <f aca="false">F28*1163</f>
        <v>105646.92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322</v>
      </c>
      <c r="D29" s="11" t="n">
        <v>2437.4</v>
      </c>
      <c r="E29" s="12" t="n">
        <v>9643.15</v>
      </c>
      <c r="F29" s="12" t="n">
        <v>126</v>
      </c>
      <c r="G29" s="13"/>
      <c r="H29" s="12" t="n">
        <v>410.51</v>
      </c>
      <c r="I29" s="12" t="n">
        <v>149.36</v>
      </c>
      <c r="J29" s="14" t="n">
        <f aca="false">K29/D29</f>
        <v>64.0769467465332</v>
      </c>
      <c r="K29" s="15" t="n">
        <f aca="false">L29+M29+E29</f>
        <v>156181.15</v>
      </c>
      <c r="L29" s="15" t="n">
        <f aca="false">F29*1163</f>
        <v>146538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209</v>
      </c>
      <c r="D30" s="11" t="n">
        <v>1515</v>
      </c>
      <c r="E30" s="12" t="n">
        <v>11646.2</v>
      </c>
      <c r="F30" s="12" t="n">
        <v>72.04</v>
      </c>
      <c r="G30" s="13"/>
      <c r="H30" s="12" t="n">
        <v>281.91</v>
      </c>
      <c r="I30" s="13"/>
      <c r="J30" s="14" t="n">
        <f aca="false">K30/D30</f>
        <v>62.9892541254125</v>
      </c>
      <c r="K30" s="15" t="n">
        <f aca="false">L30+M30+E30</f>
        <v>95428.72</v>
      </c>
      <c r="L30" s="15" t="n">
        <f aca="false">F30*1163</f>
        <v>83782.52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48</v>
      </c>
      <c r="D31" s="11" t="n">
        <v>530</v>
      </c>
      <c r="E31" s="12" t="n">
        <v>2739.07</v>
      </c>
      <c r="F31" s="12" t="n">
        <v>26.09</v>
      </c>
      <c r="G31" s="13"/>
      <c r="H31" s="12" t="n">
        <v>52</v>
      </c>
      <c r="I31" s="13"/>
      <c r="J31" s="14" t="n">
        <f aca="false">K31/D31</f>
        <v>62.4183773584906</v>
      </c>
      <c r="K31" s="15" t="n">
        <f aca="false">L31+M31+E31</f>
        <v>33081.74</v>
      </c>
      <c r="L31" s="15" t="n">
        <f aca="false">F31*1163</f>
        <v>30342.67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453</v>
      </c>
      <c r="D32" s="11" t="n">
        <v>2417</v>
      </c>
      <c r="E32" s="12" t="n">
        <v>16436.15</v>
      </c>
      <c r="F32" s="12" t="n">
        <v>115.19</v>
      </c>
      <c r="G32" s="13"/>
      <c r="H32" s="12" t="n">
        <v>470.64</v>
      </c>
      <c r="I32" s="12" t="n">
        <v>165.97</v>
      </c>
      <c r="J32" s="14" t="n">
        <f aca="false">K32/D32</f>
        <v>62.2267769962764</v>
      </c>
      <c r="K32" s="15" t="n">
        <f aca="false">L32+M32+E32</f>
        <v>150402.12</v>
      </c>
      <c r="L32" s="15" t="n">
        <f aca="false">F32*1163</f>
        <v>133965.97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324</v>
      </c>
      <c r="D33" s="11" t="n">
        <v>2274.9</v>
      </c>
      <c r="E33" s="12" t="n">
        <v>8487.83</v>
      </c>
      <c r="F33" s="12" t="n">
        <v>109.11</v>
      </c>
      <c r="G33" s="13"/>
      <c r="H33" s="12" t="n">
        <v>232.63</v>
      </c>
      <c r="I33" s="12" t="n">
        <v>85.68</v>
      </c>
      <c r="J33" s="14" t="n">
        <f aca="false">K33/D33</f>
        <v>59.5115213855554</v>
      </c>
      <c r="K33" s="15" t="n">
        <f aca="false">L33+M33+E33</f>
        <v>135382.76</v>
      </c>
      <c r="L33" s="15" t="n">
        <f aca="false">F33*1163</f>
        <v>126894.93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382</v>
      </c>
      <c r="D34" s="11" t="n">
        <v>2436</v>
      </c>
      <c r="E34" s="12" t="n">
        <v>12982.14</v>
      </c>
      <c r="F34" s="12" t="n">
        <v>113.06</v>
      </c>
      <c r="G34" s="13"/>
      <c r="H34" s="12" t="n">
        <v>576.88</v>
      </c>
      <c r="I34" s="12" t="n">
        <v>192.88</v>
      </c>
      <c r="J34" s="14" t="n">
        <f aca="false">K34/D34</f>
        <v>59.3066174055829</v>
      </c>
      <c r="K34" s="15" t="n">
        <f aca="false">L34+M34+E34</f>
        <v>144470.92</v>
      </c>
      <c r="L34" s="15" t="n">
        <f aca="false">F34*1163</f>
        <v>131488.78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307</v>
      </c>
      <c r="D35" s="11" t="n">
        <v>2129.7</v>
      </c>
      <c r="E35" s="12" t="n">
        <v>9358.67</v>
      </c>
      <c r="F35" s="12" t="n">
        <v>99.14</v>
      </c>
      <c r="G35" s="13"/>
      <c r="H35" s="12" t="n">
        <v>302.87</v>
      </c>
      <c r="I35" s="12" t="n">
        <v>149.22</v>
      </c>
      <c r="J35" s="14" t="n">
        <f aca="false">K35/D35</f>
        <v>58.5333568108184</v>
      </c>
      <c r="K35" s="15" t="n">
        <f aca="false">L35+M35+E35</f>
        <v>124658.49</v>
      </c>
      <c r="L35" s="15" t="n">
        <f aca="false">F35*1163</f>
        <v>115299.82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364</v>
      </c>
      <c r="D36" s="11" t="n">
        <v>2103.2</v>
      </c>
      <c r="E36" s="12" t="n">
        <v>8917.7</v>
      </c>
      <c r="F36" s="12" t="n">
        <v>98.05</v>
      </c>
      <c r="G36" s="13"/>
      <c r="H36" s="12" t="n">
        <v>275.42</v>
      </c>
      <c r="I36" s="12" t="n">
        <v>189.73</v>
      </c>
      <c r="J36" s="14" t="n">
        <f aca="false">K36/D36</f>
        <v>58.4584680486877</v>
      </c>
      <c r="K36" s="15" t="n">
        <f aca="false">L36+M36+E36</f>
        <v>122949.85</v>
      </c>
      <c r="L36" s="15" t="n">
        <f aca="false">F36*1163</f>
        <v>114032.15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12" t="n">
        <v>4412.14</v>
      </c>
      <c r="F37" s="12" t="n">
        <v>51.4</v>
      </c>
      <c r="G37" s="13"/>
      <c r="H37" s="12" t="n">
        <v>114.52</v>
      </c>
      <c r="I37" s="12" t="n">
        <v>55.62</v>
      </c>
      <c r="J37" s="14" t="n">
        <f aca="false">K37/D37</f>
        <v>58.4505008195229</v>
      </c>
      <c r="K37" s="15" t="n">
        <f aca="false">L37+M37+E37</f>
        <v>64190.34</v>
      </c>
      <c r="L37" s="15" t="n">
        <f aca="false">F37*1163</f>
        <v>59778.2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307</v>
      </c>
      <c r="D38" s="11" t="n">
        <v>1798.9</v>
      </c>
      <c r="E38" s="12" t="n">
        <v>5645.91</v>
      </c>
      <c r="F38" s="12" t="n">
        <v>82.14</v>
      </c>
      <c r="G38" s="13"/>
      <c r="H38" s="12" t="n">
        <v>147.34</v>
      </c>
      <c r="I38" s="13"/>
      <c r="J38" s="14" t="n">
        <f aca="false">K38/D38</f>
        <v>56.2425537828673</v>
      </c>
      <c r="K38" s="15" t="n">
        <f aca="false">L38+M38+E38</f>
        <v>101174.73</v>
      </c>
      <c r="L38" s="15" t="n">
        <f aca="false">F38*1163</f>
        <v>95528.82</v>
      </c>
      <c r="M38" s="15" t="n">
        <f aca="false">G38*9.5</f>
        <v>0</v>
      </c>
      <c r="N38" s="16"/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43</v>
      </c>
      <c r="D39" s="11" t="n">
        <v>550</v>
      </c>
      <c r="E39" s="12" t="n">
        <v>4553.44</v>
      </c>
      <c r="F39" s="13"/>
      <c r="G39" s="12" t="n">
        <v>2733.52</v>
      </c>
      <c r="H39" s="12" t="n">
        <v>74.21</v>
      </c>
      <c r="I39" s="13"/>
      <c r="J39" s="14" t="n">
        <f aca="false">K39/D39</f>
        <v>55.4943272727273</v>
      </c>
      <c r="K39" s="15" t="n">
        <f aca="false">L39+M39+E39</f>
        <v>30521.88</v>
      </c>
      <c r="L39" s="15" t="n">
        <f aca="false">F39*1163</f>
        <v>0</v>
      </c>
      <c r="M39" s="15" t="n">
        <f aca="false">G39*9.5</f>
        <v>25968.44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330</v>
      </c>
      <c r="D40" s="11" t="n">
        <v>2437</v>
      </c>
      <c r="E40" s="12" t="n">
        <v>15625.12</v>
      </c>
      <c r="F40" s="12" t="n">
        <v>101.99</v>
      </c>
      <c r="G40" s="13"/>
      <c r="H40" s="12" t="n">
        <v>285.44</v>
      </c>
      <c r="I40" s="24" t="n">
        <v>60.34</v>
      </c>
      <c r="J40" s="14" t="n">
        <f aca="false">K40/D40</f>
        <v>55.083910545753</v>
      </c>
      <c r="K40" s="15" t="n">
        <f aca="false">L40+M40+E40</f>
        <v>134239.49</v>
      </c>
      <c r="L40" s="15" t="n">
        <f aca="false">F40*1163</f>
        <v>118614.37</v>
      </c>
      <c r="M40" s="15" t="n">
        <f aca="false">G40*9.5</f>
        <v>0</v>
      </c>
      <c r="N40" s="16"/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185</v>
      </c>
      <c r="D41" s="11" t="n">
        <v>1099.3</v>
      </c>
      <c r="E41" s="12" t="n">
        <v>6017.3</v>
      </c>
      <c r="F41" s="12" t="n">
        <v>46.84</v>
      </c>
      <c r="G41" s="13"/>
      <c r="H41" s="12" t="n">
        <v>124.84</v>
      </c>
      <c r="I41" s="13"/>
      <c r="J41" s="14" t="n">
        <f aca="false">K41/D41</f>
        <v>55.0279450559447</v>
      </c>
      <c r="K41" s="15" t="n">
        <f aca="false">L41+M41+E41</f>
        <v>60492.22</v>
      </c>
      <c r="L41" s="15" t="n">
        <f aca="false">F41*1163</f>
        <v>54474.92</v>
      </c>
      <c r="M41" s="15" t="n">
        <f aca="false">G41*9.5</f>
        <v>0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315</v>
      </c>
      <c r="D42" s="11" t="n">
        <v>2129.7</v>
      </c>
      <c r="E42" s="12" t="n">
        <v>7753.54</v>
      </c>
      <c r="F42" s="12" t="n">
        <v>93.56</v>
      </c>
      <c r="G42" s="13"/>
      <c r="H42" s="12" t="n">
        <v>212.61</v>
      </c>
      <c r="I42" s="12" t="n">
        <v>110</v>
      </c>
      <c r="J42" s="14" t="n">
        <f aca="false">K42/D42</f>
        <v>54.7325069258581</v>
      </c>
      <c r="K42" s="15" t="n">
        <f aca="false">L42+M42+E42</f>
        <v>116563.82</v>
      </c>
      <c r="L42" s="15" t="n">
        <f aca="false">F42*1163</f>
        <v>108810.28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360</v>
      </c>
      <c r="D43" s="11" t="n">
        <v>2237</v>
      </c>
      <c r="E43" s="12" t="n">
        <v>12089.76</v>
      </c>
      <c r="F43" s="12" t="n">
        <v>94.03</v>
      </c>
      <c r="G43" s="13"/>
      <c r="H43" s="12" t="n">
        <v>418.27</v>
      </c>
      <c r="I43" s="13"/>
      <c r="J43" s="14" t="n">
        <f aca="false">K43/D43</f>
        <v>54.2899642378185</v>
      </c>
      <c r="K43" s="15" t="n">
        <f aca="false">L43+M43+E43</f>
        <v>121446.65</v>
      </c>
      <c r="L43" s="15" t="n">
        <f aca="false">F43*1163</f>
        <v>109356.89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321</v>
      </c>
      <c r="D44" s="11" t="n">
        <v>2103.9</v>
      </c>
      <c r="E44" s="12" t="n">
        <v>6328.91</v>
      </c>
      <c r="F44" s="12" t="n">
        <v>90.82</v>
      </c>
      <c r="G44" s="21"/>
      <c r="H44" s="12" t="n">
        <v>268.33</v>
      </c>
      <c r="I44" s="12" t="n">
        <v>137.61</v>
      </c>
      <c r="J44" s="14" t="n">
        <f aca="false">K44/D44</f>
        <v>53.2119254717429</v>
      </c>
      <c r="K44" s="15" t="n">
        <f aca="false">L44+M44+E44</f>
        <v>111952.57</v>
      </c>
      <c r="L44" s="15" t="n">
        <f aca="false">F44*1163</f>
        <v>105623.66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213</v>
      </c>
      <c r="D45" s="11" t="n">
        <v>2044.3</v>
      </c>
      <c r="E45" s="12" t="n">
        <v>16456.92</v>
      </c>
      <c r="F45" s="12" t="n">
        <v>79.33</v>
      </c>
      <c r="G45" s="13"/>
      <c r="H45" s="22" t="n">
        <v>113.69</v>
      </c>
      <c r="I45" s="12" t="n">
        <v>105.95</v>
      </c>
      <c r="J45" s="14" t="n">
        <f aca="false">K45/D45</f>
        <v>53.1808981069315</v>
      </c>
      <c r="K45" s="15" t="n">
        <f aca="false">L45+M45+E45</f>
        <v>108717.71</v>
      </c>
      <c r="L45" s="15" t="n">
        <f aca="false">F45*1163</f>
        <v>92260.79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228</v>
      </c>
      <c r="D46" s="11" t="n">
        <v>1515</v>
      </c>
      <c r="E46" s="12" t="n">
        <v>8597.84</v>
      </c>
      <c r="F46" s="12" t="n">
        <v>60.92</v>
      </c>
      <c r="G46" s="13"/>
      <c r="H46" s="12" t="n">
        <v>168</v>
      </c>
      <c r="I46" s="13"/>
      <c r="J46" s="14" t="n">
        <f aca="false">K46/D46</f>
        <v>52.4407920792079</v>
      </c>
      <c r="K46" s="15" t="n">
        <f aca="false">L46+M46+E46</f>
        <v>79447.8</v>
      </c>
      <c r="L46" s="15" t="n">
        <f aca="false">F46*1163</f>
        <v>70849.96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220</v>
      </c>
      <c r="D47" s="11" t="n">
        <v>1330</v>
      </c>
      <c r="E47" s="12" t="n">
        <v>8259.69</v>
      </c>
      <c r="F47" s="12" t="n">
        <v>51.78</v>
      </c>
      <c r="G47" s="13"/>
      <c r="H47" s="12" t="n">
        <v>214.77</v>
      </c>
      <c r="I47" s="13"/>
      <c r="J47" s="14" t="n">
        <f aca="false">K47/D47</f>
        <v>51.4885939849624</v>
      </c>
      <c r="K47" s="15" t="n">
        <f aca="false">L47+M47+E47</f>
        <v>68479.83</v>
      </c>
      <c r="L47" s="15" t="n">
        <f aca="false">F47*1163</f>
        <v>60220.14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450</v>
      </c>
      <c r="D48" s="11" t="n">
        <v>2462.18</v>
      </c>
      <c r="E48" s="12" t="n">
        <v>18258.24</v>
      </c>
      <c r="F48" s="12" t="n">
        <v>89.33</v>
      </c>
      <c r="G48" s="13"/>
      <c r="H48" s="12" t="n">
        <v>376.75</v>
      </c>
      <c r="I48" s="22" t="n">
        <v>205.21</v>
      </c>
      <c r="J48" s="14" t="n">
        <f aca="false">K48/D48</f>
        <v>49.6101138015905</v>
      </c>
      <c r="K48" s="15" t="n">
        <f aca="false">L48+M48+E48</f>
        <v>122149.03</v>
      </c>
      <c r="L48" s="15" t="n">
        <f aca="false">F48*1163</f>
        <v>103890.79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378</v>
      </c>
      <c r="D49" s="11" t="n">
        <v>2104</v>
      </c>
      <c r="E49" s="12" t="n">
        <v>9486.11</v>
      </c>
      <c r="F49" s="12" t="n">
        <v>79.95</v>
      </c>
      <c r="G49" s="13"/>
      <c r="H49" s="12" t="n">
        <v>177.64</v>
      </c>
      <c r="I49" s="12" t="n">
        <v>177.64</v>
      </c>
      <c r="J49" s="14" t="n">
        <f aca="false">K49/D49</f>
        <v>48.7015019011407</v>
      </c>
      <c r="K49" s="15" t="n">
        <f aca="false">L49+M49+E49</f>
        <v>102467.96</v>
      </c>
      <c r="L49" s="15" t="n">
        <f aca="false">F49*1163</f>
        <v>92981.85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359</v>
      </c>
      <c r="D50" s="11" t="n">
        <v>2319</v>
      </c>
      <c r="E50" s="12" t="n">
        <v>8880.06</v>
      </c>
      <c r="F50" s="12" t="n">
        <v>85.9</v>
      </c>
      <c r="G50" s="13"/>
      <c r="H50" s="12" t="n">
        <v>330.35</v>
      </c>
      <c r="I50" s="22" t="n">
        <v>4.27</v>
      </c>
      <c r="J50" s="14" t="n">
        <f aca="false">K50/D50</f>
        <v>46.9089090125054</v>
      </c>
      <c r="K50" s="15" t="n">
        <f aca="false">L50+M50+E50</f>
        <v>108781.76</v>
      </c>
      <c r="L50" s="15" t="n">
        <f aca="false">F50*1163</f>
        <v>99901.7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464</v>
      </c>
      <c r="D51" s="11" t="n">
        <v>2437</v>
      </c>
      <c r="E51" s="12" t="n">
        <v>9618.71</v>
      </c>
      <c r="F51" s="12" t="n">
        <v>80.33</v>
      </c>
      <c r="G51" s="13"/>
      <c r="H51" s="12" t="n">
        <v>326.17</v>
      </c>
      <c r="I51" s="12" t="n">
        <v>232.11</v>
      </c>
      <c r="J51" s="14" t="n">
        <f aca="false">K51/D51</f>
        <v>42.2825194911777</v>
      </c>
      <c r="K51" s="15" t="n">
        <f aca="false">L51+M51+E51</f>
        <v>103042.5</v>
      </c>
      <c r="L51" s="15" t="n">
        <f aca="false">F51*1163</f>
        <v>93423.79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54</v>
      </c>
      <c r="D52" s="11" t="n">
        <v>1066</v>
      </c>
      <c r="E52" s="12" t="n">
        <v>13367.02</v>
      </c>
      <c r="F52" s="12" t="n">
        <v>26.02</v>
      </c>
      <c r="G52" s="13"/>
      <c r="H52" s="13"/>
      <c r="I52" s="13"/>
      <c r="J52" s="14" t="n">
        <f aca="false">K52/D52</f>
        <v>40.9270919324578</v>
      </c>
      <c r="K52" s="15" t="n">
        <f aca="false">L52+M52+E52</f>
        <v>43628.28</v>
      </c>
      <c r="L52" s="15" t="n">
        <f aca="false">F52*1163</f>
        <v>30261.26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350</v>
      </c>
      <c r="D53" s="11" t="n">
        <v>2831.4</v>
      </c>
      <c r="E53" s="12" t="n">
        <v>15108.5</v>
      </c>
      <c r="F53" s="12" t="n">
        <v>79.29</v>
      </c>
      <c r="G53" s="13"/>
      <c r="H53" s="12" t="n">
        <v>259.51</v>
      </c>
      <c r="I53" s="12" t="n">
        <v>157</v>
      </c>
      <c r="J53" s="14" t="n">
        <f aca="false">K53/D53</f>
        <v>37.904488945398</v>
      </c>
      <c r="K53" s="15" t="n">
        <f aca="false">L53+M53+E53</f>
        <v>107322.77</v>
      </c>
      <c r="L53" s="15" t="n">
        <f aca="false">F53*1163</f>
        <v>92214.27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117</v>
      </c>
      <c r="D54" s="11" t="n">
        <v>966</v>
      </c>
      <c r="E54" s="12" t="n">
        <v>5469.12</v>
      </c>
      <c r="F54" s="25"/>
      <c r="G54" s="13"/>
      <c r="H54" s="25"/>
      <c r="I54" s="13"/>
      <c r="J54" s="14" t="n">
        <f aca="false">K54/D54</f>
        <v>5.6616149068323</v>
      </c>
      <c r="K54" s="15" t="n">
        <f aca="false">L54+M54+E54</f>
        <v>5469.12</v>
      </c>
      <c r="L54" s="15" t="n">
        <f aca="false">F54*1163</f>
        <v>0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551</v>
      </c>
      <c r="D55" s="11" t="n">
        <v>2462</v>
      </c>
      <c r="E55" s="12" t="n">
        <v>12848.78</v>
      </c>
      <c r="F55" s="25"/>
      <c r="G55" s="13"/>
      <c r="H55" s="12" t="n">
        <v>317.81</v>
      </c>
      <c r="I55" s="12" t="n">
        <v>270.97</v>
      </c>
      <c r="J55" s="14" t="n">
        <f aca="false">K55/D55</f>
        <v>5.21883834281072</v>
      </c>
      <c r="K55" s="15" t="n">
        <f aca="false">L55+M55+E55</f>
        <v>12848.78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83722.7</v>
      </c>
      <c r="E56" s="28" t="n">
        <f aca="false">SUM(E7:E55)</f>
        <v>460289.05</v>
      </c>
      <c r="F56" s="28" t="n">
        <f aca="false">SUM(F7:F55)</f>
        <v>3754.5</v>
      </c>
      <c r="G56" s="28" t="n">
        <f aca="false">SUM(G7:G55)</f>
        <v>24221.27</v>
      </c>
      <c r="H56" s="28" t="n">
        <f aca="false">SUM(H7:H55)</f>
        <v>11510.55</v>
      </c>
      <c r="I56" s="28" t="n">
        <f aca="false">SUM(I7:I55)</f>
        <v>4056.8</v>
      </c>
      <c r="J56" s="29"/>
      <c r="K56" s="30"/>
      <c r="L56" s="30"/>
      <c r="M56" s="30"/>
      <c r="N56" s="16"/>
      <c r="O56" s="17"/>
      <c r="P56" s="18"/>
    </row>
    <row r="57" customFormat="false" ht="13.8" hidden="false" customHeight="false" outlineLevel="0" collapsed="false">
      <c r="A57" s="31"/>
      <c r="B57" s="27" t="s">
        <v>67</v>
      </c>
      <c r="C57" s="28"/>
      <c r="D57" s="28"/>
      <c r="E57" s="28"/>
      <c r="F57" s="28"/>
      <c r="G57" s="28"/>
      <c r="H57" s="28"/>
      <c r="I57" s="28"/>
      <c r="J57" s="32" t="n">
        <f aca="false">SUM(J7:J55)/49</f>
        <v>63.9166869487248</v>
      </c>
      <c r="K57" s="30"/>
      <c r="L57" s="30"/>
      <c r="M57" s="30"/>
      <c r="N57" s="16"/>
      <c r="O57" s="17"/>
      <c r="P57" s="18"/>
    </row>
    <row r="58" customFormat="false" ht="14.15" hidden="false" customHeight="true" outlineLevel="0" collapsed="false">
      <c r="N58" s="16"/>
      <c r="O58" s="17"/>
      <c r="P58" s="18"/>
    </row>
    <row r="59" customFormat="false" ht="12.65" hidden="false" customHeight="true" outlineLevel="0" collapsed="false"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s="33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4" t="s">
        <v>69</v>
      </c>
      <c r="C63" s="35" t="n">
        <v>788</v>
      </c>
      <c r="D63" s="35" t="n">
        <v>6354.7</v>
      </c>
      <c r="E63" s="36" t="n">
        <v>38054.59</v>
      </c>
      <c r="F63" s="36" t="n">
        <v>316.44</v>
      </c>
      <c r="G63" s="37"/>
      <c r="H63" s="36" t="n">
        <v>531.92</v>
      </c>
      <c r="I63" s="36" t="n">
        <v>316.92</v>
      </c>
      <c r="J63" s="14" t="n">
        <f aca="false">K63/D63</f>
        <v>63.9014131272916</v>
      </c>
      <c r="K63" s="15" t="n">
        <f aca="false">L63+M63+E63</f>
        <v>406074.31</v>
      </c>
      <c r="L63" s="15" t="n">
        <f aca="false">F63*1163</f>
        <v>368019.72</v>
      </c>
      <c r="M63" s="15" t="n">
        <f aca="false">G63*9.5</f>
        <v>0</v>
      </c>
      <c r="N63" s="16"/>
      <c r="O63" s="17"/>
      <c r="P63" s="18"/>
    </row>
    <row r="64" customFormat="false" ht="13.8" hidden="false" customHeight="false" outlineLevel="0" collapsed="false">
      <c r="A64" s="9" t="n">
        <v>2</v>
      </c>
      <c r="B64" s="34" t="s">
        <v>70</v>
      </c>
      <c r="C64" s="35" t="n">
        <v>667</v>
      </c>
      <c r="D64" s="35" t="n">
        <v>12618.4</v>
      </c>
      <c r="E64" s="36" t="n">
        <v>8872.52</v>
      </c>
      <c r="F64" s="36" t="n">
        <v>114.07</v>
      </c>
      <c r="G64" s="37"/>
      <c r="H64" s="36" t="n">
        <v>404.19</v>
      </c>
      <c r="I64" s="36" t="n">
        <v>90.9</v>
      </c>
      <c r="J64" s="14" t="n">
        <f aca="false">K64/D64</f>
        <v>11.2166304761301</v>
      </c>
      <c r="K64" s="15" t="n">
        <f aca="false">L64+M64+E64</f>
        <v>141535.93</v>
      </c>
      <c r="L64" s="15" t="n">
        <f aca="false">F64*1163</f>
        <v>132663.41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4" t="s">
        <v>71</v>
      </c>
      <c r="C65" s="35" t="n">
        <v>1365</v>
      </c>
      <c r="D65" s="35" t="n">
        <v>7804.9</v>
      </c>
      <c r="E65" s="36" t="n">
        <v>14646.21</v>
      </c>
      <c r="F65" s="36" t="n">
        <v>239.57</v>
      </c>
      <c r="G65" s="37"/>
      <c r="H65" s="36" t="n">
        <v>535.48</v>
      </c>
      <c r="I65" s="36" t="n">
        <v>82.32</v>
      </c>
      <c r="J65" s="14" t="n">
        <f aca="false">K65/D65</f>
        <v>37.5746159463927</v>
      </c>
      <c r="K65" s="15" t="n">
        <f aca="false">L65+M65+E65</f>
        <v>293266.12</v>
      </c>
      <c r="L65" s="15" t="n">
        <f aca="false">F65*1163</f>
        <v>278619.91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4" t="s">
        <v>72</v>
      </c>
      <c r="C66" s="35" t="n">
        <v>1824</v>
      </c>
      <c r="D66" s="35" t="n">
        <v>16121.4</v>
      </c>
      <c r="E66" s="36" t="n">
        <v>31312.54</v>
      </c>
      <c r="F66" s="36" t="n">
        <v>161.36</v>
      </c>
      <c r="G66" s="37"/>
      <c r="H66" s="36" t="n">
        <v>652.28</v>
      </c>
      <c r="I66" s="36" t="n">
        <v>77.58</v>
      </c>
      <c r="J66" s="14" t="n">
        <f aca="false">K66/D66</f>
        <v>13.5828290346992</v>
      </c>
      <c r="K66" s="15" t="n">
        <f aca="false">L66+M66+E66</f>
        <v>218974.22</v>
      </c>
      <c r="L66" s="15" t="n">
        <f aca="false">F66*1163</f>
        <v>187661.68</v>
      </c>
      <c r="M66" s="15" t="n">
        <f aca="false">G66*9.5</f>
        <v>0</v>
      </c>
      <c r="N66" s="16"/>
      <c r="O66" s="17"/>
      <c r="P66" s="18"/>
    </row>
    <row r="67" customFormat="false" ht="13.8" hidden="false" customHeight="false" outlineLevel="0" collapsed="false">
      <c r="A67" s="9" t="n">
        <v>5</v>
      </c>
      <c r="B67" s="34" t="s">
        <v>73</v>
      </c>
      <c r="C67" s="35" t="n">
        <v>627</v>
      </c>
      <c r="D67" s="35" t="n">
        <v>9508</v>
      </c>
      <c r="E67" s="36" t="n">
        <v>22344.99</v>
      </c>
      <c r="F67" s="36" t="n">
        <v>159.97</v>
      </c>
      <c r="G67" s="37"/>
      <c r="H67" s="36" t="n">
        <v>439.66</v>
      </c>
      <c r="I67" s="36" t="n">
        <v>52.2</v>
      </c>
      <c r="J67" s="14" t="n">
        <f aca="false">K67/D67</f>
        <v>21.9173432898612</v>
      </c>
      <c r="K67" s="15" t="n">
        <f aca="false">L67+M67+E67</f>
        <v>208390.1</v>
      </c>
      <c r="L67" s="15" t="n">
        <f aca="false">F67*1163</f>
        <v>186045.11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4" t="s">
        <v>74</v>
      </c>
      <c r="C68" s="35" t="n">
        <v>351</v>
      </c>
      <c r="D68" s="35" t="n">
        <v>5309</v>
      </c>
      <c r="E68" s="36" t="n">
        <v>1792.26</v>
      </c>
      <c r="F68" s="36" t="n">
        <v>45.87</v>
      </c>
      <c r="G68" s="37"/>
      <c r="H68" s="36" t="n">
        <v>51.03</v>
      </c>
      <c r="I68" s="36" t="n">
        <v>52</v>
      </c>
      <c r="J68" s="14" t="n">
        <f aca="false">K68/D68</f>
        <v>10.3859615746845</v>
      </c>
      <c r="K68" s="15" t="n">
        <f aca="false">L68+M68+E68</f>
        <v>55139.07</v>
      </c>
      <c r="L68" s="15" t="n">
        <f aca="false">F68*1163</f>
        <v>53346.81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4" t="s">
        <v>75</v>
      </c>
      <c r="C69" s="35" t="n">
        <v>733</v>
      </c>
      <c r="D69" s="35" t="n">
        <v>5000</v>
      </c>
      <c r="E69" s="36" t="n">
        <v>7044.96</v>
      </c>
      <c r="F69" s="36" t="n">
        <v>146.9</v>
      </c>
      <c r="G69" s="37"/>
      <c r="H69" s="36" t="n">
        <v>189.96</v>
      </c>
      <c r="I69" s="36" t="n">
        <v>50.21</v>
      </c>
      <c r="J69" s="14" t="n">
        <f aca="false">K69/D69</f>
        <v>35.577932</v>
      </c>
      <c r="K69" s="15" t="n">
        <f aca="false">L69+M69+E69</f>
        <v>177889.66</v>
      </c>
      <c r="L69" s="15" t="n">
        <f aca="false">F69*1163</f>
        <v>170844.7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4" t="s">
        <v>76</v>
      </c>
      <c r="C70" s="35" t="n">
        <v>1001</v>
      </c>
      <c r="D70" s="35" t="n">
        <v>5667</v>
      </c>
      <c r="E70" s="36" t="n">
        <v>14361.04</v>
      </c>
      <c r="F70" s="36" t="n">
        <v>266.17</v>
      </c>
      <c r="G70" s="37"/>
      <c r="H70" s="36" t="n">
        <v>199.5</v>
      </c>
      <c r="I70" s="36" t="n">
        <v>46.21</v>
      </c>
      <c r="J70" s="14" t="n">
        <f aca="false">K70/D70</f>
        <v>57.1584171519322</v>
      </c>
      <c r="K70" s="15" t="n">
        <f aca="false">L70+M70+E70</f>
        <v>323916.75</v>
      </c>
      <c r="L70" s="15" t="n">
        <f aca="false">F70*1163</f>
        <v>309555.71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4" t="s">
        <v>77</v>
      </c>
      <c r="C71" s="35" t="n">
        <v>334</v>
      </c>
      <c r="D71" s="35" t="n">
        <v>489.8</v>
      </c>
      <c r="E71" s="36" t="n">
        <v>8894.78</v>
      </c>
      <c r="F71" s="37"/>
      <c r="G71" s="36" t="n">
        <v>12627.58</v>
      </c>
      <c r="H71" s="36" t="n">
        <v>689.52</v>
      </c>
      <c r="I71" s="37"/>
      <c r="J71" s="14" t="n">
        <f aca="false">K71/D71</f>
        <v>263.080420579828</v>
      </c>
      <c r="K71" s="15" t="n">
        <f aca="false">L71+M71+E71</f>
        <v>128856.79</v>
      </c>
      <c r="L71" s="15" t="n">
        <f aca="false">F71*1163</f>
        <v>0</v>
      </c>
      <c r="M71" s="15" t="n">
        <f aca="false">G71*9.5</f>
        <v>119962.01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4" t="s">
        <v>78</v>
      </c>
      <c r="C72" s="35" t="n">
        <v>163</v>
      </c>
      <c r="D72" s="35" t="n">
        <v>1920</v>
      </c>
      <c r="E72" s="36" t="n">
        <v>10236.42</v>
      </c>
      <c r="F72" s="38" t="n">
        <v>81.02</v>
      </c>
      <c r="G72" s="39"/>
      <c r="H72" s="36" t="n">
        <v>189.35</v>
      </c>
      <c r="I72" s="37"/>
      <c r="J72" s="14" t="n">
        <f aca="false">K72/D72</f>
        <v>54.4076458333333</v>
      </c>
      <c r="K72" s="15" t="n">
        <f aca="false">L72+M72+E72</f>
        <v>104462.68</v>
      </c>
      <c r="L72" s="15" t="n">
        <f aca="false">F72*1163</f>
        <v>94226.26</v>
      </c>
      <c r="M72" s="15" t="n">
        <f aca="false">G72*9.5</f>
        <v>0</v>
      </c>
      <c r="N72" s="16"/>
      <c r="O72" s="17"/>
      <c r="P72" s="18"/>
    </row>
    <row r="73" customFormat="false" ht="23.85" hidden="false" customHeight="false" outlineLevel="0" collapsed="false">
      <c r="A73" s="9" t="n">
        <v>11</v>
      </c>
      <c r="B73" s="34" t="s">
        <v>79</v>
      </c>
      <c r="C73" s="35" t="n">
        <v>110</v>
      </c>
      <c r="D73" s="35" t="n">
        <v>526.3</v>
      </c>
      <c r="E73" s="36" t="n">
        <v>4718.31</v>
      </c>
      <c r="F73" s="36" t="n">
        <v>29.67</v>
      </c>
      <c r="G73" s="37"/>
      <c r="H73" s="36" t="n">
        <v>95.82</v>
      </c>
      <c r="I73" s="37"/>
      <c r="J73" s="14" t="n">
        <f aca="false">K73/D73</f>
        <v>74.528823864716</v>
      </c>
      <c r="K73" s="15" t="n">
        <f aca="false">L73+M73+E73</f>
        <v>39224.52</v>
      </c>
      <c r="L73" s="15" t="n">
        <f aca="false">F73*1163</f>
        <v>34506.21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4" t="s">
        <v>80</v>
      </c>
      <c r="C74" s="35" t="n">
        <v>601</v>
      </c>
      <c r="D74" s="35" t="n">
        <v>1693.5</v>
      </c>
      <c r="E74" s="36" t="n">
        <v>1863.43</v>
      </c>
      <c r="F74" s="36" t="n">
        <v>106.96</v>
      </c>
      <c r="G74" s="37"/>
      <c r="H74" s="36" t="n">
        <v>26.65</v>
      </c>
      <c r="I74" s="37"/>
      <c r="J74" s="14" t="n">
        <f aca="false">K74/D74</f>
        <v>74.5544198405669</v>
      </c>
      <c r="K74" s="15" t="n">
        <f aca="false">L74+M74+E74</f>
        <v>126257.91</v>
      </c>
      <c r="L74" s="15" t="n">
        <f aca="false">F74*1163</f>
        <v>124394.48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4" t="s">
        <v>81</v>
      </c>
      <c r="C75" s="35" t="n">
        <v>282</v>
      </c>
      <c r="D75" s="35" t="n">
        <v>3225</v>
      </c>
      <c r="E75" s="36" t="n">
        <v>15451.85</v>
      </c>
      <c r="F75" s="36" t="n">
        <v>175.31</v>
      </c>
      <c r="G75" s="39"/>
      <c r="H75" s="36" t="n">
        <v>190.29</v>
      </c>
      <c r="I75" s="37"/>
      <c r="J75" s="14" t="n">
        <f aca="false">K75/D75</f>
        <v>68.0115906976744</v>
      </c>
      <c r="K75" s="15" t="n">
        <f aca="false">L75+M75+E75</f>
        <v>219337.38</v>
      </c>
      <c r="L75" s="15" t="n">
        <f aca="false">F75*1163</f>
        <v>203885.53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4" t="s">
        <v>82</v>
      </c>
      <c r="C76" s="35" t="n">
        <v>26</v>
      </c>
      <c r="D76" s="35" t="n">
        <v>482.5</v>
      </c>
      <c r="E76" s="36" t="n">
        <v>818.5</v>
      </c>
      <c r="F76" s="36" t="n">
        <v>24.94</v>
      </c>
      <c r="G76" s="37"/>
      <c r="H76" s="36" t="n">
        <v>30</v>
      </c>
      <c r="I76" s="37"/>
      <c r="J76" s="14" t="n">
        <f aca="false">K76/D76</f>
        <v>61.8108186528497</v>
      </c>
      <c r="K76" s="15" t="n">
        <f aca="false">L76+M76+E76</f>
        <v>29823.72</v>
      </c>
      <c r="L76" s="15" t="n">
        <f aca="false">F76*1163</f>
        <v>29005.22</v>
      </c>
      <c r="M76" s="15" t="n">
        <f aca="false">G76*9.5</f>
        <v>0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4" t="s">
        <v>83</v>
      </c>
      <c r="C77" s="35" t="n">
        <v>1411</v>
      </c>
      <c r="D77" s="35" t="n">
        <v>7875</v>
      </c>
      <c r="E77" s="36" t="n">
        <v>16090.06</v>
      </c>
      <c r="F77" s="36" t="n">
        <v>335.06</v>
      </c>
      <c r="G77" s="37"/>
      <c r="H77" s="36" t="n">
        <v>280.23</v>
      </c>
      <c r="I77" s="39"/>
      <c r="J77" s="14" t="n">
        <f aca="false">K77/D77</f>
        <v>51.525693968254</v>
      </c>
      <c r="K77" s="15" t="n">
        <f aca="false">L77+M77+E77</f>
        <v>405764.84</v>
      </c>
      <c r="L77" s="15" t="n">
        <f aca="false">F77*1163</f>
        <v>389674.78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4" t="s">
        <v>84</v>
      </c>
      <c r="C78" s="35" t="n">
        <v>819</v>
      </c>
      <c r="D78" s="35" t="n">
        <v>3510</v>
      </c>
      <c r="E78" s="36" t="n">
        <v>11858.24</v>
      </c>
      <c r="F78" s="37"/>
      <c r="G78" s="36" t="n">
        <v>17637.4</v>
      </c>
      <c r="H78" s="36" t="n">
        <v>159.85</v>
      </c>
      <c r="I78" s="37"/>
      <c r="J78" s="14" t="n">
        <f aca="false">K78/D78</f>
        <v>51.1149686609687</v>
      </c>
      <c r="K78" s="15" t="n">
        <f aca="false">L78+M78+E78</f>
        <v>179413.54</v>
      </c>
      <c r="L78" s="15" t="n">
        <f aca="false">F78*1163</f>
        <v>0</v>
      </c>
      <c r="M78" s="15" t="n">
        <f aca="false">G78*9.5</f>
        <v>167555.3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4" t="s">
        <v>85</v>
      </c>
      <c r="C79" s="35" t="n">
        <v>483</v>
      </c>
      <c r="D79" s="35" t="n">
        <v>3135</v>
      </c>
      <c r="E79" s="36" t="n">
        <v>24189.37</v>
      </c>
      <c r="F79" s="36" t="n">
        <v>122.83</v>
      </c>
      <c r="G79" s="39"/>
      <c r="H79" s="36" t="n">
        <v>507.81</v>
      </c>
      <c r="I79" s="37"/>
      <c r="J79" s="14" t="n">
        <f aca="false">K79/D79</f>
        <v>53.2825071770335</v>
      </c>
      <c r="K79" s="15" t="n">
        <f aca="false">L79+M79+E79</f>
        <v>167040.66</v>
      </c>
      <c r="L79" s="15" t="n">
        <f aca="false">F79*1163</f>
        <v>142851.29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4" t="s">
        <v>86</v>
      </c>
      <c r="C80" s="35" t="n">
        <v>1502</v>
      </c>
      <c r="D80" s="35" t="n">
        <v>5543.9</v>
      </c>
      <c r="E80" s="36" t="n">
        <v>17388.84</v>
      </c>
      <c r="F80" s="36" t="n">
        <v>184.92</v>
      </c>
      <c r="G80" s="37"/>
      <c r="H80" s="36" t="n">
        <v>406.51</v>
      </c>
      <c r="I80" s="37"/>
      <c r="J80" s="14" t="n">
        <f aca="false">K80/D80</f>
        <v>41.9291112754559</v>
      </c>
      <c r="K80" s="15" t="n">
        <f aca="false">L80+M80+E80</f>
        <v>232450.8</v>
      </c>
      <c r="L80" s="15" t="n">
        <f aca="false">F80*1163</f>
        <v>215061.96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4" t="s">
        <v>87</v>
      </c>
      <c r="C81" s="35" t="n">
        <v>391</v>
      </c>
      <c r="D81" s="35" t="n">
        <v>5626</v>
      </c>
      <c r="E81" s="36" t="n">
        <v>8896.95</v>
      </c>
      <c r="F81" s="36" t="n">
        <v>191.95</v>
      </c>
      <c r="G81" s="37"/>
      <c r="H81" s="36" t="n">
        <v>370.65</v>
      </c>
      <c r="I81" s="37"/>
      <c r="J81" s="14" t="n">
        <f aca="false">K81/D81</f>
        <v>41.2610735869179</v>
      </c>
      <c r="K81" s="15" t="n">
        <f aca="false">L81+M81+E81</f>
        <v>232134.8</v>
      </c>
      <c r="L81" s="15" t="n">
        <f aca="false">F81*1163</f>
        <v>223237.85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4" t="s">
        <v>88</v>
      </c>
      <c r="C82" s="35" t="n">
        <v>859</v>
      </c>
      <c r="D82" s="35" t="n">
        <v>4575</v>
      </c>
      <c r="E82" s="36" t="n">
        <v>14725.34</v>
      </c>
      <c r="F82" s="36" t="n">
        <v>159.11</v>
      </c>
      <c r="G82" s="37"/>
      <c r="H82" s="36" t="n">
        <v>155.82</v>
      </c>
      <c r="I82" s="37"/>
      <c r="J82" s="14" t="n">
        <f aca="false">K82/D82</f>
        <v>43.6656327868853</v>
      </c>
      <c r="K82" s="15" t="n">
        <f aca="false">L82+M82+E82</f>
        <v>199770.27</v>
      </c>
      <c r="L82" s="15" t="n">
        <f aca="false">F82*1163</f>
        <v>185044.93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4" t="s">
        <v>89</v>
      </c>
      <c r="C83" s="35" t="n">
        <v>160</v>
      </c>
      <c r="D83" s="35" t="n">
        <v>1310</v>
      </c>
      <c r="E83" s="36" t="n">
        <v>4418.9</v>
      </c>
      <c r="F83" s="37"/>
      <c r="G83" s="36" t="n">
        <v>5895.04</v>
      </c>
      <c r="H83" s="37"/>
      <c r="I83" s="37"/>
      <c r="J83" s="14" t="n">
        <f aca="false">K83/D83</f>
        <v>46.1234961832061</v>
      </c>
      <c r="K83" s="15" t="n">
        <f aca="false">L83+M83+E83</f>
        <v>60421.78</v>
      </c>
      <c r="L83" s="15" t="n">
        <f aca="false">F83*1163</f>
        <v>0</v>
      </c>
      <c r="M83" s="15" t="n">
        <f aca="false">G83*9.5</f>
        <v>56002.88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4" t="s">
        <v>90</v>
      </c>
      <c r="C84" s="35" t="n">
        <v>637</v>
      </c>
      <c r="D84" s="35" t="n">
        <v>5302.9</v>
      </c>
      <c r="E84" s="36" t="n">
        <v>13376.76</v>
      </c>
      <c r="F84" s="36" t="n">
        <v>177.05</v>
      </c>
      <c r="G84" s="37"/>
      <c r="H84" s="36" t="n">
        <v>181.11</v>
      </c>
      <c r="I84" s="37"/>
      <c r="J84" s="14" t="n">
        <f aca="false">K84/D84</f>
        <v>41.3520733938034</v>
      </c>
      <c r="K84" s="15" t="n">
        <f aca="false">L84+M84+E84</f>
        <v>219285.91</v>
      </c>
      <c r="L84" s="15" t="n">
        <f aca="false">F84*1163</f>
        <v>205909.15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4" t="s">
        <v>91</v>
      </c>
      <c r="C85" s="35" t="n">
        <v>560</v>
      </c>
      <c r="D85" s="35" t="n">
        <v>3873</v>
      </c>
      <c r="E85" s="36" t="n">
        <v>11990.92</v>
      </c>
      <c r="F85" s="36" t="n">
        <v>120.24</v>
      </c>
      <c r="G85" s="39"/>
      <c r="H85" s="37"/>
      <c r="I85" s="37"/>
      <c r="J85" s="14" t="n">
        <f aca="false">K85/D85</f>
        <v>39.202179189259</v>
      </c>
      <c r="K85" s="15" t="n">
        <f aca="false">L85+M85+E85</f>
        <v>151830.04</v>
      </c>
      <c r="L85" s="15" t="n">
        <f aca="false">F85*1163</f>
        <v>139839.12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4" t="s">
        <v>92</v>
      </c>
      <c r="C86" s="35" t="n">
        <v>999</v>
      </c>
      <c r="D86" s="35" t="n">
        <v>6598.1</v>
      </c>
      <c r="E86" s="36" t="n">
        <v>11071.86</v>
      </c>
      <c r="F86" s="38" t="n">
        <v>226.57</v>
      </c>
      <c r="G86" s="37"/>
      <c r="H86" s="36" t="n">
        <v>312.45</v>
      </c>
      <c r="I86" s="37"/>
      <c r="J86" s="14" t="n">
        <f aca="false">K86/D86</f>
        <v>41.6139146117822</v>
      </c>
      <c r="K86" s="15" t="n">
        <f aca="false">L86+M86+E86</f>
        <v>274572.77</v>
      </c>
      <c r="L86" s="15" t="n">
        <f aca="false">F86*1163</f>
        <v>263500.91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4" t="s">
        <v>93</v>
      </c>
      <c r="C87" s="35" t="n">
        <v>3610</v>
      </c>
      <c r="D87" s="35" t="n">
        <v>6840.2</v>
      </c>
      <c r="E87" s="36" t="n">
        <v>13673.14</v>
      </c>
      <c r="F87" s="36" t="n">
        <v>229.09</v>
      </c>
      <c r="G87" s="37"/>
      <c r="H87" s="36" t="n">
        <v>294.01</v>
      </c>
      <c r="I87" s="37"/>
      <c r="J87" s="14" t="n">
        <f aca="false">K87/D87</f>
        <v>40.9497982515131</v>
      </c>
      <c r="K87" s="15" t="n">
        <f aca="false">L87+M87+E87</f>
        <v>280104.81</v>
      </c>
      <c r="L87" s="15" t="n">
        <f aca="false">F87*1163</f>
        <v>266431.67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4" t="s">
        <v>94</v>
      </c>
      <c r="C88" s="35" t="n">
        <v>1270</v>
      </c>
      <c r="D88" s="35" t="n">
        <v>7974.9</v>
      </c>
      <c r="E88" s="36" t="n">
        <v>15146.54</v>
      </c>
      <c r="F88" s="36" t="n">
        <v>253.21</v>
      </c>
      <c r="G88" s="37"/>
      <c r="H88" s="36" t="n">
        <v>370.68</v>
      </c>
      <c r="I88" s="37"/>
      <c r="J88" s="14" t="n">
        <f aca="false">K88/D88</f>
        <v>38.825536370362</v>
      </c>
      <c r="K88" s="15" t="n">
        <f aca="false">L88+M88+E88</f>
        <v>309629.77</v>
      </c>
      <c r="L88" s="15" t="n">
        <f aca="false">F88*1163</f>
        <v>294483.23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4" t="s">
        <v>95</v>
      </c>
      <c r="C89" s="35" t="n">
        <v>550</v>
      </c>
      <c r="D89" s="35" t="n">
        <v>1750</v>
      </c>
      <c r="E89" s="36" t="n">
        <v>12298.83</v>
      </c>
      <c r="F89" s="37"/>
      <c r="G89" s="36" t="n">
        <v>5800.69</v>
      </c>
      <c r="H89" s="37"/>
      <c r="I89" s="37"/>
      <c r="J89" s="14" t="n">
        <f aca="false">K89/D89</f>
        <v>38.5173628571429</v>
      </c>
      <c r="K89" s="15" t="n">
        <f aca="false">L89+M89+E89</f>
        <v>67405.385</v>
      </c>
      <c r="L89" s="15" t="n">
        <f aca="false">F89*1163</f>
        <v>0</v>
      </c>
      <c r="M89" s="15" t="n">
        <f aca="false">G89*9.5</f>
        <v>55106.555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4" t="s">
        <v>96</v>
      </c>
      <c r="C90" s="35" t="n">
        <v>1158</v>
      </c>
      <c r="D90" s="35" t="n">
        <v>4140</v>
      </c>
      <c r="E90" s="36" t="n">
        <v>16136.66</v>
      </c>
      <c r="F90" s="37"/>
      <c r="G90" s="36" t="n">
        <v>13971.39</v>
      </c>
      <c r="H90" s="36" t="n">
        <v>285.42</v>
      </c>
      <c r="I90" s="37"/>
      <c r="J90" s="14" t="n">
        <f aca="false">K90/D90</f>
        <v>35.9576968599034</v>
      </c>
      <c r="K90" s="15" t="n">
        <f aca="false">L90+M90+E90</f>
        <v>148864.865</v>
      </c>
      <c r="L90" s="15" t="n">
        <f aca="false">F90*1163</f>
        <v>0</v>
      </c>
      <c r="M90" s="15" t="n">
        <f aca="false">G90*9.5</f>
        <v>132728.205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4" t="s">
        <v>97</v>
      </c>
      <c r="C91" s="35" t="n">
        <v>1503</v>
      </c>
      <c r="D91" s="35" t="n">
        <v>9462</v>
      </c>
      <c r="E91" s="36" t="n">
        <v>20373.57</v>
      </c>
      <c r="F91" s="36" t="n">
        <v>281.31</v>
      </c>
      <c r="G91" s="37"/>
      <c r="H91" s="36" t="n">
        <v>426.41</v>
      </c>
      <c r="I91" s="37"/>
      <c r="J91" s="14" t="n">
        <f aca="false">K91/D91</f>
        <v>36.7297717184528</v>
      </c>
      <c r="K91" s="15" t="n">
        <f aca="false">L91+M91+E91</f>
        <v>347537.1</v>
      </c>
      <c r="L91" s="15" t="n">
        <f aca="false">F91*1163</f>
        <v>327163.53</v>
      </c>
      <c r="M91" s="15" t="n">
        <f aca="false">G91*9.5</f>
        <v>0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4" t="s">
        <v>98</v>
      </c>
      <c r="C92" s="35" t="n">
        <v>1240</v>
      </c>
      <c r="D92" s="35" t="n">
        <v>4778</v>
      </c>
      <c r="E92" s="36" t="n">
        <v>12472.3</v>
      </c>
      <c r="F92" s="36" t="n">
        <v>140.44</v>
      </c>
      <c r="G92" s="37"/>
      <c r="H92" s="36" t="n">
        <v>367.96</v>
      </c>
      <c r="I92" s="37"/>
      <c r="J92" s="14" t="n">
        <f aca="false">K92/D92</f>
        <v>36.7944788614483</v>
      </c>
      <c r="K92" s="15" t="n">
        <f aca="false">L92+M92+E92</f>
        <v>175804.02</v>
      </c>
      <c r="L92" s="15" t="n">
        <f aca="false">F92*1163</f>
        <v>163331.72</v>
      </c>
      <c r="M92" s="15" t="n">
        <f aca="false">G92*9.5</f>
        <v>0</v>
      </c>
      <c r="N92" s="16"/>
      <c r="O92" s="17"/>
      <c r="P92" s="18"/>
    </row>
    <row r="93" customFormat="false" ht="23.85" hidden="false" customHeight="false" outlineLevel="0" collapsed="false">
      <c r="A93" s="9" t="n">
        <v>31</v>
      </c>
      <c r="B93" s="34" t="s">
        <v>99</v>
      </c>
      <c r="C93" s="35" t="n">
        <v>687</v>
      </c>
      <c r="D93" s="35" t="n">
        <v>3276.06</v>
      </c>
      <c r="E93" s="36" t="n">
        <v>1648.5</v>
      </c>
      <c r="F93" s="36" t="n">
        <v>106.18</v>
      </c>
      <c r="G93" s="37"/>
      <c r="H93" s="36" t="n">
        <v>67</v>
      </c>
      <c r="I93" s="37"/>
      <c r="J93" s="14" t="n">
        <f aca="false">K93/D93</f>
        <v>38.1970537780138</v>
      </c>
      <c r="K93" s="15" t="n">
        <f aca="false">L93+M93+E93</f>
        <v>125135.84</v>
      </c>
      <c r="L93" s="15" t="n">
        <f aca="false">F93*1163</f>
        <v>123487.34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4" t="s">
        <v>100</v>
      </c>
      <c r="C94" s="35" t="n">
        <v>417</v>
      </c>
      <c r="D94" s="35" t="n">
        <v>2305.1</v>
      </c>
      <c r="E94" s="36" t="n">
        <v>7669.45</v>
      </c>
      <c r="F94" s="36" t="n">
        <v>82.99</v>
      </c>
      <c r="G94" s="37"/>
      <c r="H94" s="36" t="n">
        <v>138.08</v>
      </c>
      <c r="I94" s="37"/>
      <c r="J94" s="14" t="n">
        <f aca="false">K94/D94</f>
        <v>45.1983948635634</v>
      </c>
      <c r="K94" s="15" t="n">
        <f aca="false">L94+M94+E94</f>
        <v>104186.82</v>
      </c>
      <c r="L94" s="15" t="n">
        <f aca="false">F94*1163</f>
        <v>96517.37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4" t="s">
        <v>101</v>
      </c>
      <c r="C95" s="35" t="n">
        <v>1776</v>
      </c>
      <c r="D95" s="35" t="n">
        <v>7559.9</v>
      </c>
      <c r="E95" s="36" t="n">
        <v>26858.42</v>
      </c>
      <c r="F95" s="36" t="n">
        <v>184.19</v>
      </c>
      <c r="G95" s="37"/>
      <c r="H95" s="36" t="n">
        <v>577.67</v>
      </c>
      <c r="I95" s="37"/>
      <c r="J95" s="14" t="n">
        <f aca="false">K95/D95</f>
        <v>31.8881718012143</v>
      </c>
      <c r="K95" s="15" t="n">
        <f aca="false">L95+M95+E95</f>
        <v>241071.39</v>
      </c>
      <c r="L95" s="15" t="n">
        <f aca="false">F95*1163</f>
        <v>214212.97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4" t="s">
        <v>102</v>
      </c>
      <c r="C96" s="35" t="n">
        <v>527</v>
      </c>
      <c r="D96" s="35" t="n">
        <v>5073</v>
      </c>
      <c r="E96" s="36" t="n">
        <v>152588.33</v>
      </c>
      <c r="F96" s="37"/>
      <c r="G96" s="37"/>
      <c r="H96" s="36" t="n">
        <v>180.29</v>
      </c>
      <c r="I96" s="37"/>
      <c r="J96" s="14" t="n">
        <f aca="false">K96/D96</f>
        <v>30.0785196136408</v>
      </c>
      <c r="K96" s="15" t="n">
        <f aca="false">L96+M96+E96</f>
        <v>152588.33</v>
      </c>
      <c r="L96" s="15" t="n">
        <f aca="false">F96*1163</f>
        <v>0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4" t="s">
        <v>103</v>
      </c>
      <c r="C97" s="35" t="n">
        <v>1550</v>
      </c>
      <c r="D97" s="35" t="n">
        <v>6358.8</v>
      </c>
      <c r="E97" s="36" t="n">
        <v>19461.92</v>
      </c>
      <c r="F97" s="36" t="n">
        <v>145</v>
      </c>
      <c r="G97" s="37"/>
      <c r="H97" s="36" t="n">
        <v>595.52</v>
      </c>
      <c r="I97" s="37"/>
      <c r="J97" s="14" t="n">
        <f aca="false">K97/D97</f>
        <v>29.5805686607536</v>
      </c>
      <c r="K97" s="15" t="n">
        <f aca="false">L97+M97+E97</f>
        <v>188096.92</v>
      </c>
      <c r="L97" s="15" t="n">
        <f aca="false">F97*1163</f>
        <v>168635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4" t="s">
        <v>104</v>
      </c>
      <c r="C98" s="35" t="n">
        <v>275</v>
      </c>
      <c r="D98" s="35" t="n">
        <v>640.7</v>
      </c>
      <c r="E98" s="36" t="n">
        <v>419.42</v>
      </c>
      <c r="F98" s="36" t="n">
        <v>16.48</v>
      </c>
      <c r="G98" s="37"/>
      <c r="H98" s="36" t="n">
        <v>45</v>
      </c>
      <c r="I98" s="37"/>
      <c r="J98" s="14" t="n">
        <f aca="false">K98/D98</f>
        <v>30.5691587326362</v>
      </c>
      <c r="K98" s="15" t="n">
        <f aca="false">L98+M98+E98</f>
        <v>19585.66</v>
      </c>
      <c r="L98" s="15" t="n">
        <f aca="false">F98*1163</f>
        <v>19166.24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4" t="s">
        <v>105</v>
      </c>
      <c r="C99" s="35" t="n">
        <v>819</v>
      </c>
      <c r="D99" s="35" t="n">
        <v>7454.8</v>
      </c>
      <c r="E99" s="36" t="n">
        <v>10904.24</v>
      </c>
      <c r="F99" s="36" t="n">
        <v>163.05</v>
      </c>
      <c r="G99" s="37"/>
      <c r="H99" s="36" t="n">
        <v>221.36</v>
      </c>
      <c r="I99" s="37"/>
      <c r="J99" s="14" t="n">
        <f aca="false">K99/D99</f>
        <v>26.8996337929924</v>
      </c>
      <c r="K99" s="15" t="n">
        <f aca="false">L99+M99+E99</f>
        <v>200531.39</v>
      </c>
      <c r="L99" s="15" t="n">
        <f aca="false">F99*1163</f>
        <v>189627.15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4" t="s">
        <v>106</v>
      </c>
      <c r="C100" s="35" t="n">
        <v>964</v>
      </c>
      <c r="D100" s="35" t="n">
        <v>6636.6</v>
      </c>
      <c r="E100" s="36" t="n">
        <v>15372.8</v>
      </c>
      <c r="F100" s="36" t="n">
        <v>141.05</v>
      </c>
      <c r="G100" s="37"/>
      <c r="H100" s="36" t="n">
        <v>275.5</v>
      </c>
      <c r="I100" s="39"/>
      <c r="J100" s="14" t="n">
        <f aca="false">K100/D100</f>
        <v>27.034015911762</v>
      </c>
      <c r="K100" s="15" t="n">
        <f aca="false">L100+M100+E100</f>
        <v>179413.95</v>
      </c>
      <c r="L100" s="15" t="n">
        <f aca="false">F100*1163</f>
        <v>164041.15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4" t="s">
        <v>107</v>
      </c>
      <c r="C101" s="35" t="n">
        <v>1401</v>
      </c>
      <c r="D101" s="35" t="n">
        <v>9128.9</v>
      </c>
      <c r="E101" s="36" t="n">
        <v>17909.67</v>
      </c>
      <c r="F101" s="36" t="n">
        <v>203.98</v>
      </c>
      <c r="G101" s="37"/>
      <c r="H101" s="36" t="n">
        <v>395.73</v>
      </c>
      <c r="I101" s="37"/>
      <c r="J101" s="14" t="n">
        <f aca="false">K101/D101</f>
        <v>27.9484286168103</v>
      </c>
      <c r="K101" s="15" t="n">
        <f aca="false">L101+M101+E101</f>
        <v>255138.41</v>
      </c>
      <c r="L101" s="15" t="n">
        <f aca="false">F101*1163</f>
        <v>237228.74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4" t="s">
        <v>108</v>
      </c>
      <c r="C102" s="35" t="n">
        <v>1702</v>
      </c>
      <c r="D102" s="35" t="n">
        <v>9260.6</v>
      </c>
      <c r="E102" s="36" t="n">
        <v>15874.24</v>
      </c>
      <c r="F102" s="36" t="n">
        <v>188.03</v>
      </c>
      <c r="G102" s="37"/>
      <c r="H102" s="36" t="n">
        <v>546.33</v>
      </c>
      <c r="I102" s="37"/>
      <c r="J102" s="14" t="n">
        <f aca="false">K102/D102</f>
        <v>25.3280705353865</v>
      </c>
      <c r="K102" s="15" t="n">
        <f aca="false">L102+M102+E102</f>
        <v>234553.13</v>
      </c>
      <c r="L102" s="15" t="n">
        <f aca="false">F102*1163</f>
        <v>218678.89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4" t="s">
        <v>109</v>
      </c>
      <c r="C103" s="35" t="n">
        <v>1177</v>
      </c>
      <c r="D103" s="35" t="n">
        <v>6951.6</v>
      </c>
      <c r="E103" s="36" t="n">
        <v>11060.54</v>
      </c>
      <c r="F103" s="36" t="n">
        <v>104.75</v>
      </c>
      <c r="G103" s="37"/>
      <c r="H103" s="36" t="n">
        <v>180.63</v>
      </c>
      <c r="I103" s="37"/>
      <c r="J103" s="14" t="n">
        <f aca="false">K103/D103</f>
        <v>19.1157129293976</v>
      </c>
      <c r="K103" s="15" t="n">
        <f aca="false">L103+M103+E103</f>
        <v>132884.79</v>
      </c>
      <c r="L103" s="15" t="n">
        <f aca="false">F103*1163</f>
        <v>121824.25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4" t="s">
        <v>110</v>
      </c>
      <c r="C104" s="35" t="n">
        <v>101</v>
      </c>
      <c r="D104" s="35" t="n">
        <v>763</v>
      </c>
      <c r="E104" s="38" t="n">
        <v>5475.52</v>
      </c>
      <c r="F104" s="37"/>
      <c r="G104" s="39"/>
      <c r="H104" s="37"/>
      <c r="I104" s="37"/>
      <c r="J104" s="14" t="n">
        <f aca="false">K104/D104</f>
        <v>7.17630406290957</v>
      </c>
      <c r="K104" s="15" t="n">
        <f aca="false">L104+M104+E104</f>
        <v>5475.52</v>
      </c>
      <c r="L104" s="15" t="n">
        <f aca="false">F104*1193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4" t="s">
        <v>111</v>
      </c>
      <c r="C105" s="35" t="n">
        <v>57</v>
      </c>
      <c r="D105" s="35" t="n">
        <v>626</v>
      </c>
      <c r="E105" s="36" t="n">
        <v>3755.79</v>
      </c>
      <c r="F105" s="37"/>
      <c r="G105" s="37"/>
      <c r="H105" s="36" t="n">
        <v>44.66</v>
      </c>
      <c r="I105" s="37"/>
      <c r="J105" s="14" t="n">
        <f aca="false">K105/D105</f>
        <v>5.99966453674121</v>
      </c>
      <c r="K105" s="15" t="n">
        <f aca="false">L105+M105+E105</f>
        <v>3755.79</v>
      </c>
      <c r="L105" s="15" t="n">
        <f aca="false">F105*1163</f>
        <v>0</v>
      </c>
      <c r="M105" s="15" t="n">
        <f aca="false">G105*9.5</f>
        <v>0</v>
      </c>
      <c r="N105" s="16"/>
      <c r="O105" s="17"/>
      <c r="P105" s="18"/>
    </row>
    <row r="106" customFormat="false" ht="16.4" hidden="false" customHeight="true" outlineLevel="0" collapsed="false">
      <c r="A106" s="9" t="n">
        <v>44</v>
      </c>
      <c r="B106" s="34" t="s">
        <v>112</v>
      </c>
      <c r="C106" s="35" t="n">
        <v>310</v>
      </c>
      <c r="D106" s="35" t="n">
        <v>1040</v>
      </c>
      <c r="E106" s="36" t="n">
        <v>1827.14</v>
      </c>
      <c r="F106" s="39"/>
      <c r="G106" s="37"/>
      <c r="H106" s="37"/>
      <c r="I106" s="37"/>
      <c r="J106" s="14" t="n">
        <f aca="false">K106/D106</f>
        <v>1.75686538461538</v>
      </c>
      <c r="K106" s="15" t="n">
        <f aca="false">L106+M106+E106</f>
        <v>1827.14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3.8" hidden="false" customHeight="false" outlineLevel="0" collapsed="false">
      <c r="A107" s="31"/>
      <c r="B107" s="27" t="s">
        <v>66</v>
      </c>
      <c r="C107" s="28" t="n">
        <f aca="false">SUM(C63:C106)</f>
        <v>37787</v>
      </c>
      <c r="D107" s="28" t="n">
        <f aca="false">SUM(D63:D106)</f>
        <v>226089.56</v>
      </c>
      <c r="E107" s="28" t="n">
        <f aca="false">SUM(E63:E106)</f>
        <v>695346.66</v>
      </c>
      <c r="F107" s="28" t="n">
        <f aca="false">SUM(F63:F106)</f>
        <v>5625.73</v>
      </c>
      <c r="G107" s="28" t="n">
        <f aca="false">SUM(G63:G106)</f>
        <v>55932.1</v>
      </c>
      <c r="H107" s="28" t="n">
        <f aca="false">SUM(H63:H106)</f>
        <v>11612.33</v>
      </c>
      <c r="I107" s="28" t="n">
        <f aca="false">SUM(I63:I106)</f>
        <v>768.34</v>
      </c>
      <c r="J107" s="29"/>
      <c r="K107" s="30"/>
      <c r="L107" s="30"/>
      <c r="M107" s="30"/>
      <c r="O107" s="17"/>
    </row>
    <row r="108" customFormat="false" ht="13.8" hidden="false" customHeight="false" outlineLevel="0" collapsed="false">
      <c r="A108" s="31"/>
      <c r="B108" s="27" t="s">
        <v>67</v>
      </c>
      <c r="C108" s="28"/>
      <c r="D108" s="28"/>
      <c r="E108" s="28"/>
      <c r="F108" s="28"/>
      <c r="G108" s="28"/>
      <c r="H108" s="28"/>
      <c r="I108" s="28"/>
      <c r="J108" s="40" t="n">
        <f aca="false">SUM(J63:J106)/44</f>
        <v>42.5755618418815</v>
      </c>
      <c r="K108" s="30"/>
      <c r="L108" s="30"/>
      <c r="M108" s="30"/>
      <c r="O108" s="17"/>
    </row>
    <row r="109" customFormat="false" ht="13.5" hidden="false" customHeight="true" outlineLevel="0" collapsed="false">
      <c r="A109" s="31"/>
      <c r="B109" s="31" t="s">
        <v>113</v>
      </c>
      <c r="C109" s="31"/>
      <c r="D109" s="31"/>
      <c r="E109" s="41" t="n">
        <f aca="false">E56+E107</f>
        <v>1155635.71</v>
      </c>
      <c r="F109" s="41" t="n">
        <f aca="false">F56+F107</f>
        <v>9380.23</v>
      </c>
      <c r="G109" s="41" t="n">
        <f aca="false">G56+G107</f>
        <v>80153.37</v>
      </c>
      <c r="H109" s="41" t="n">
        <f aca="false">H56+H107</f>
        <v>23122.88</v>
      </c>
      <c r="I109" s="41" t="n">
        <f aca="false">I56+I107</f>
        <v>4825.14</v>
      </c>
      <c r="J109" s="31"/>
      <c r="K109" s="31"/>
      <c r="L109" s="31"/>
      <c r="M109" s="31"/>
      <c r="O109" s="17"/>
    </row>
    <row r="110" customFormat="false" ht="13.8" hidden="true" customHeight="false" outlineLevel="0" collapsed="false">
      <c r="A110" s="42"/>
      <c r="B110" s="43"/>
      <c r="C110" s="44"/>
      <c r="D110" s="44"/>
      <c r="E110" s="44"/>
      <c r="F110" s="44"/>
      <c r="G110" s="44"/>
      <c r="H110" s="44"/>
      <c r="I110" s="44"/>
      <c r="J110" s="45"/>
      <c r="K110" s="46"/>
      <c r="L110" s="46"/>
      <c r="M110" s="46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7.9" hidden="false" customHeight="tru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1.15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7"/>
      <c r="L115" s="46"/>
      <c r="M115" s="46"/>
      <c r="O115" s="17"/>
    </row>
    <row r="116" customFormat="false" ht="11.15" hidden="false" customHeight="true" outlineLevel="0" collapsed="false">
      <c r="O116" s="17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7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7"/>
    </row>
    <row r="119" customFormat="false" ht="13.8" hidden="false" customHeight="false" outlineLevel="0" collapsed="false">
      <c r="A119" s="48" t="s">
        <v>114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O119" s="17"/>
    </row>
    <row r="120" customFormat="false" ht="23.85" hidden="false" customHeight="false" outlineLevel="0" collapsed="false">
      <c r="A120" s="49" t="n">
        <v>1</v>
      </c>
      <c r="B120" s="34" t="s">
        <v>115</v>
      </c>
      <c r="C120" s="50" t="n">
        <v>14</v>
      </c>
      <c r="D120" s="51" t="n">
        <v>31</v>
      </c>
      <c r="E120" s="52" t="n">
        <v>89.55</v>
      </c>
      <c r="F120" s="53"/>
      <c r="G120" s="52" t="n">
        <v>1124.61</v>
      </c>
      <c r="H120" s="53"/>
      <c r="I120" s="53"/>
      <c r="J120" s="54" t="n">
        <f aca="false">K120/D120</f>
        <v>347.527258064516</v>
      </c>
      <c r="K120" s="55" t="n">
        <f aca="false">L120+M120+E120</f>
        <v>10773.345</v>
      </c>
      <c r="L120" s="55" t="n">
        <f aca="false">F120*1163</f>
        <v>0</v>
      </c>
      <c r="M120" s="55" t="n">
        <f aca="false">G120*9.5</f>
        <v>10683.795</v>
      </c>
      <c r="O120" s="17"/>
    </row>
    <row r="121" customFormat="false" ht="23.85" hidden="false" customHeight="false" outlineLevel="0" collapsed="false">
      <c r="A121" s="49" t="n">
        <v>2</v>
      </c>
      <c r="B121" s="34" t="s">
        <v>116</v>
      </c>
      <c r="C121" s="50" t="n">
        <v>20</v>
      </c>
      <c r="D121" s="51" t="n">
        <v>91.3</v>
      </c>
      <c r="E121" s="52" t="n">
        <v>638.47</v>
      </c>
      <c r="F121" s="53"/>
      <c r="G121" s="52" t="n">
        <v>1100.64</v>
      </c>
      <c r="H121" s="53"/>
      <c r="I121" s="53"/>
      <c r="J121" s="56" t="n">
        <f aca="false">K121/D121</f>
        <v>121.517524644031</v>
      </c>
      <c r="K121" s="55" t="n">
        <f aca="false">L121+M121+E121</f>
        <v>11094.55</v>
      </c>
      <c r="L121" s="55" t="n">
        <f aca="false">F121*1163</f>
        <v>0</v>
      </c>
      <c r="M121" s="55" t="n">
        <f aca="false">G121*9.5</f>
        <v>10456.08</v>
      </c>
      <c r="O121" s="17"/>
    </row>
    <row r="122" customFormat="false" ht="23.85" hidden="false" customHeight="false" outlineLevel="0" collapsed="false">
      <c r="A122" s="49" t="n">
        <v>3</v>
      </c>
      <c r="B122" s="34" t="s">
        <v>117</v>
      </c>
      <c r="C122" s="57"/>
      <c r="D122" s="50" t="n">
        <v>537.4</v>
      </c>
      <c r="E122" s="52" t="n">
        <v>2806.89</v>
      </c>
      <c r="F122" s="52" t="n">
        <v>43.6</v>
      </c>
      <c r="G122" s="53"/>
      <c r="H122" s="52" t="n">
        <v>111.04</v>
      </c>
      <c r="I122" s="53"/>
      <c r="J122" s="56" t="n">
        <f aca="false">K122/D122</f>
        <v>99.5788797915892</v>
      </c>
      <c r="K122" s="55" t="n">
        <f aca="false">L122+M122+E122</f>
        <v>53513.69</v>
      </c>
      <c r="L122" s="55" t="n">
        <f aca="false">F122*1163</f>
        <v>50706.8</v>
      </c>
      <c r="M122" s="55" t="n">
        <f aca="false">G122*9.5</f>
        <v>0</v>
      </c>
      <c r="O122" s="17"/>
    </row>
    <row r="123" customFormat="false" ht="23.85" hidden="false" customHeight="false" outlineLevel="0" collapsed="false">
      <c r="A123" s="49" t="n">
        <v>4</v>
      </c>
      <c r="B123" s="34" t="s">
        <v>118</v>
      </c>
      <c r="C123" s="50" t="n">
        <v>700</v>
      </c>
      <c r="D123" s="51" t="n">
        <v>679</v>
      </c>
      <c r="E123" s="52" t="n">
        <v>4147.97</v>
      </c>
      <c r="F123" s="53"/>
      <c r="G123" s="52" t="n">
        <v>5244.72</v>
      </c>
      <c r="H123" s="53"/>
      <c r="I123" s="53"/>
      <c r="J123" s="56" t="n">
        <f aca="false">K123/D123</f>
        <v>79.4886745213549</v>
      </c>
      <c r="K123" s="55" t="n">
        <f aca="false">L123+M123+E123</f>
        <v>53972.81</v>
      </c>
      <c r="L123" s="55" t="n">
        <f aca="false">F123*1163</f>
        <v>0</v>
      </c>
      <c r="M123" s="55" t="n">
        <f aca="false">G123*9.5</f>
        <v>49824.84</v>
      </c>
      <c r="O123" s="17"/>
    </row>
    <row r="124" customFormat="false" ht="22.35" hidden="false" customHeight="true" outlineLevel="0" collapsed="false">
      <c r="A124" s="49" t="n">
        <v>5</v>
      </c>
      <c r="B124" s="34" t="s">
        <v>119</v>
      </c>
      <c r="C124" s="50" t="n">
        <v>100</v>
      </c>
      <c r="D124" s="51" t="n">
        <v>956</v>
      </c>
      <c r="E124" s="52" t="n">
        <v>5706.12</v>
      </c>
      <c r="F124" s="53"/>
      <c r="G124" s="52" t="n">
        <v>7270.59</v>
      </c>
      <c r="H124" s="52" t="n">
        <v>89.05</v>
      </c>
      <c r="I124" s="53"/>
      <c r="J124" s="56" t="n">
        <f aca="false">K124/D124</f>
        <v>78.2183315899582</v>
      </c>
      <c r="K124" s="55" t="n">
        <f aca="false">L124+M124+E124</f>
        <v>74776.725</v>
      </c>
      <c r="L124" s="55" t="n">
        <f aca="false">F124*1163</f>
        <v>0</v>
      </c>
      <c r="M124" s="55" t="n">
        <f aca="false">G124*9.5</f>
        <v>69070.605</v>
      </c>
      <c r="O124" s="17"/>
    </row>
    <row r="125" customFormat="false" ht="23.85" hidden="false" customHeight="false" outlineLevel="0" collapsed="false">
      <c r="A125" s="49" t="n">
        <v>6</v>
      </c>
      <c r="B125" s="34" t="s">
        <v>120</v>
      </c>
      <c r="C125" s="50" t="n">
        <v>49</v>
      </c>
      <c r="D125" s="51" t="n">
        <v>647</v>
      </c>
      <c r="E125" s="52" t="n">
        <v>14302.78</v>
      </c>
      <c r="F125" s="37"/>
      <c r="G125" s="52" t="n">
        <v>3670.99</v>
      </c>
      <c r="H125" s="52" t="n">
        <v>41.67</v>
      </c>
      <c r="I125" s="53"/>
      <c r="J125" s="56" t="n">
        <f aca="false">K125/D125</f>
        <v>76.0080139103555</v>
      </c>
      <c r="K125" s="55" t="n">
        <f aca="false">L125+M125+E125</f>
        <v>49177.185</v>
      </c>
      <c r="L125" s="55" t="n">
        <f aca="false">F125*1163</f>
        <v>0</v>
      </c>
      <c r="M125" s="55" t="n">
        <f aca="false">G125*9.5</f>
        <v>34874.405</v>
      </c>
      <c r="O125" s="17"/>
    </row>
    <row r="126" customFormat="false" ht="23.85" hidden="false" customHeight="false" outlineLevel="0" collapsed="false">
      <c r="A126" s="49" t="n">
        <v>7</v>
      </c>
      <c r="B126" s="34" t="s">
        <v>121</v>
      </c>
      <c r="C126" s="50" t="n">
        <v>200</v>
      </c>
      <c r="D126" s="51" t="n">
        <v>1185.9</v>
      </c>
      <c r="E126" s="52" t="n">
        <v>6119.88</v>
      </c>
      <c r="F126" s="53"/>
      <c r="G126" s="52" t="n">
        <v>8022.01</v>
      </c>
      <c r="H126" s="52" t="n">
        <v>112.85</v>
      </c>
      <c r="I126" s="53"/>
      <c r="J126" s="56" t="n">
        <f aca="false">K126/D126</f>
        <v>69.4232017876718</v>
      </c>
      <c r="K126" s="55" t="n">
        <f aca="false">L126+M126+E126</f>
        <v>82328.975</v>
      </c>
      <c r="L126" s="55" t="n">
        <f aca="false">F126*1163</f>
        <v>0</v>
      </c>
      <c r="M126" s="55" t="n">
        <f aca="false">G126*9.5</f>
        <v>76209.095</v>
      </c>
      <c r="O126" s="17"/>
    </row>
    <row r="127" customFormat="false" ht="23.85" hidden="false" customHeight="false" outlineLevel="0" collapsed="false">
      <c r="A127" s="49" t="n">
        <v>8</v>
      </c>
      <c r="B127" s="34" t="s">
        <v>122</v>
      </c>
      <c r="C127" s="50" t="n">
        <v>100</v>
      </c>
      <c r="D127" s="50" t="n">
        <v>2500</v>
      </c>
      <c r="E127" s="52" t="n">
        <v>29098.59</v>
      </c>
      <c r="F127" s="52" t="n">
        <v>118.72</v>
      </c>
      <c r="G127" s="37"/>
      <c r="H127" s="52" t="n">
        <v>293.3</v>
      </c>
      <c r="I127" s="53"/>
      <c r="J127" s="56" t="n">
        <f aca="false">K127/D127</f>
        <v>66.86798</v>
      </c>
      <c r="K127" s="55" t="n">
        <f aca="false">L127+M127+E127</f>
        <v>167169.95</v>
      </c>
      <c r="L127" s="55" t="n">
        <f aca="false">F127*1163</f>
        <v>138071.36</v>
      </c>
      <c r="M127" s="55" t="n">
        <f aca="false">G127*9.5</f>
        <v>0</v>
      </c>
      <c r="O127" s="17"/>
    </row>
    <row r="128" customFormat="false" ht="23.85" hidden="false" customHeight="false" outlineLevel="0" collapsed="false">
      <c r="A128" s="49" t="n">
        <v>9</v>
      </c>
      <c r="B128" s="34" t="s">
        <v>123</v>
      </c>
      <c r="C128" s="50" t="n">
        <v>30</v>
      </c>
      <c r="D128" s="51" t="n">
        <v>137.5</v>
      </c>
      <c r="E128" s="52" t="n">
        <v>540.34</v>
      </c>
      <c r="F128" s="53"/>
      <c r="G128" s="52" t="n">
        <v>883.91</v>
      </c>
      <c r="H128" s="53"/>
      <c r="I128" s="53"/>
      <c r="J128" s="56" t="n">
        <f aca="false">K128/D128</f>
        <v>64.9998909090909</v>
      </c>
      <c r="K128" s="55" t="n">
        <f aca="false">L128+M128+E128</f>
        <v>8937.485</v>
      </c>
      <c r="L128" s="55" t="n">
        <f aca="false">F128*1163</f>
        <v>0</v>
      </c>
      <c r="M128" s="55" t="n">
        <f aca="false">G128*9.5</f>
        <v>8397.145</v>
      </c>
      <c r="O128" s="17"/>
    </row>
    <row r="129" customFormat="false" ht="23.85" hidden="false" customHeight="false" outlineLevel="0" collapsed="false">
      <c r="A129" s="49" t="n">
        <v>10</v>
      </c>
      <c r="B129" s="34" t="s">
        <v>124</v>
      </c>
      <c r="C129" s="50" t="n">
        <v>20</v>
      </c>
      <c r="D129" s="51" t="n">
        <v>552</v>
      </c>
      <c r="E129" s="52" t="n">
        <v>1424.99</v>
      </c>
      <c r="F129" s="53"/>
      <c r="G129" s="52" t="n">
        <v>3444.57</v>
      </c>
      <c r="H129" s="53"/>
      <c r="I129" s="53"/>
      <c r="J129" s="56" t="n">
        <f aca="false">K129/D129</f>
        <v>61.8630525362319</v>
      </c>
      <c r="K129" s="55" t="n">
        <f aca="false">L129+M129+E129</f>
        <v>34148.405</v>
      </c>
      <c r="L129" s="55" t="n">
        <f aca="false">F129*1163</f>
        <v>0</v>
      </c>
      <c r="M129" s="55" t="n">
        <f aca="false">G129*9.5</f>
        <v>32723.415</v>
      </c>
      <c r="O129" s="17"/>
    </row>
    <row r="130" customFormat="false" ht="51.45" hidden="false" customHeight="true" outlineLevel="0" collapsed="false">
      <c r="A130" s="49" t="n">
        <v>11</v>
      </c>
      <c r="B130" s="34" t="s">
        <v>125</v>
      </c>
      <c r="C130" s="50" t="n">
        <v>158</v>
      </c>
      <c r="D130" s="51" t="n">
        <v>1599.27</v>
      </c>
      <c r="E130" s="52" t="n">
        <v>19770.89</v>
      </c>
      <c r="F130" s="52" t="n">
        <v>56.82</v>
      </c>
      <c r="G130" s="37"/>
      <c r="H130" s="52" t="n">
        <v>176.57</v>
      </c>
      <c r="I130" s="53"/>
      <c r="J130" s="56" t="n">
        <f aca="false">K130/D130</f>
        <v>53.6823363159442</v>
      </c>
      <c r="K130" s="55" t="n">
        <f aca="false">L130+M130+E130</f>
        <v>85852.55</v>
      </c>
      <c r="L130" s="55" t="n">
        <f aca="false">F130*1163</f>
        <v>66081.66</v>
      </c>
      <c r="M130" s="55" t="n">
        <f aca="false">G130*9.5</f>
        <v>0</v>
      </c>
      <c r="O130" s="17"/>
    </row>
    <row r="131" customFormat="false" ht="18.65" hidden="false" customHeight="true" outlineLevel="0" collapsed="false">
      <c r="A131" s="49" t="n">
        <v>12</v>
      </c>
      <c r="B131" s="34" t="s">
        <v>126</v>
      </c>
      <c r="C131" s="50" t="n">
        <v>1060</v>
      </c>
      <c r="D131" s="51" t="n">
        <v>1559.27</v>
      </c>
      <c r="E131" s="52" t="n">
        <v>10350.83</v>
      </c>
      <c r="F131" s="58"/>
      <c r="G131" s="52" t="n">
        <v>6949.52</v>
      </c>
      <c r="H131" s="52" t="n">
        <v>213.54</v>
      </c>
      <c r="I131" s="53"/>
      <c r="J131" s="56" t="n">
        <f aca="false">K131/D131</f>
        <v>48.9788619033266</v>
      </c>
      <c r="K131" s="55" t="n">
        <f aca="false">L131+M131+E131</f>
        <v>76371.27</v>
      </c>
      <c r="L131" s="55" t="n">
        <f aca="false">F131*1163</f>
        <v>0</v>
      </c>
      <c r="M131" s="55" t="n">
        <f aca="false">G131*9.5</f>
        <v>66020.44</v>
      </c>
      <c r="O131" s="17"/>
    </row>
    <row r="132" customFormat="false" ht="23.85" hidden="false" customHeight="false" outlineLevel="0" collapsed="false">
      <c r="A132" s="49" t="n">
        <v>13</v>
      </c>
      <c r="B132" s="34" t="s">
        <v>127</v>
      </c>
      <c r="C132" s="50"/>
      <c r="D132" s="51" t="n">
        <v>127.8</v>
      </c>
      <c r="E132" s="52" t="n">
        <v>1191.95</v>
      </c>
      <c r="F132" s="59" t="n">
        <v>2.63</v>
      </c>
      <c r="G132" s="60"/>
      <c r="H132" s="59" t="n">
        <v>11</v>
      </c>
      <c r="I132" s="53"/>
      <c r="J132" s="56" t="n">
        <f aca="false">K132/D132</f>
        <v>33.2600938967136</v>
      </c>
      <c r="K132" s="55" t="n">
        <f aca="false">L132+M132+E132</f>
        <v>4250.64</v>
      </c>
      <c r="L132" s="55" t="n">
        <f aca="false">F132*1163</f>
        <v>3058.69</v>
      </c>
      <c r="M132" s="55" t="n">
        <f aca="false">G132*9.5</f>
        <v>0</v>
      </c>
      <c r="O132" s="17"/>
    </row>
    <row r="133" customFormat="false" ht="23.85" hidden="false" customHeight="false" outlineLevel="0" collapsed="false">
      <c r="A133" s="49" t="n">
        <v>14</v>
      </c>
      <c r="B133" s="34" t="s">
        <v>128</v>
      </c>
      <c r="C133" s="61"/>
      <c r="D133" s="62" t="n">
        <v>606.3</v>
      </c>
      <c r="E133" s="52" t="n">
        <v>11390.08</v>
      </c>
      <c r="F133" s="63"/>
      <c r="G133" s="53"/>
      <c r="H133" s="52" t="n">
        <v>39.18</v>
      </c>
      <c r="I133" s="53"/>
      <c r="J133" s="56" t="n">
        <f aca="false">K133/D133</f>
        <v>18.7862114464786</v>
      </c>
      <c r="K133" s="55" t="n">
        <f aca="false">L133+M133+E133</f>
        <v>11390.08</v>
      </c>
      <c r="L133" s="55" t="n">
        <f aca="false">F133*1163</f>
        <v>0</v>
      </c>
      <c r="M133" s="55" t="n">
        <f aca="false">G133*9.5</f>
        <v>0</v>
      </c>
      <c r="O133" s="17"/>
    </row>
    <row r="134" customFormat="false" ht="13.8" hidden="false" customHeight="false" outlineLevel="0" collapsed="false">
      <c r="A134" s="49" t="n">
        <v>15</v>
      </c>
      <c r="B134" s="34" t="s">
        <v>129</v>
      </c>
      <c r="C134" s="50" t="n">
        <v>10</v>
      </c>
      <c r="D134" s="50" t="n">
        <v>712.92</v>
      </c>
      <c r="E134" s="52" t="n">
        <v>3076.08</v>
      </c>
      <c r="F134" s="53"/>
      <c r="G134" s="53"/>
      <c r="H134" s="52" t="n">
        <v>66.33</v>
      </c>
      <c r="I134" s="53"/>
      <c r="J134" s="56" t="n">
        <f aca="false">K134/D134</f>
        <v>4.31476182460865</v>
      </c>
      <c r="K134" s="55" t="n">
        <f aca="false">L134+M134+E134</f>
        <v>3076.08</v>
      </c>
      <c r="L134" s="55" t="n">
        <f aca="false">F134*1163</f>
        <v>0</v>
      </c>
      <c r="M134" s="55" t="n">
        <f aca="false">G134*9.5</f>
        <v>0</v>
      </c>
      <c r="O134" s="17"/>
    </row>
    <row r="135" customFormat="false" ht="23.85" hidden="false" customHeight="false" outlineLevel="0" collapsed="false">
      <c r="A135" s="49" t="n">
        <v>16</v>
      </c>
      <c r="B135" s="34" t="s">
        <v>130</v>
      </c>
      <c r="C135" s="50" t="n">
        <v>30</v>
      </c>
      <c r="D135" s="51" t="n">
        <v>350</v>
      </c>
      <c r="E135" s="52" t="n">
        <v>132.99</v>
      </c>
      <c r="F135" s="53"/>
      <c r="G135" s="52" t="n">
        <v>126.78</v>
      </c>
      <c r="H135" s="53"/>
      <c r="I135" s="53"/>
      <c r="J135" s="56" t="n">
        <f aca="false">K135/D135</f>
        <v>3.82114285714286</v>
      </c>
      <c r="K135" s="55" t="n">
        <f aca="false">L135+M135+E135</f>
        <v>1337.4</v>
      </c>
      <c r="L135" s="55" t="n">
        <f aca="false">F135*1163</f>
        <v>0</v>
      </c>
      <c r="M135" s="55" t="n">
        <f aca="false">G135*9.5</f>
        <v>1204.41</v>
      </c>
      <c r="O135" s="17"/>
    </row>
    <row r="136" customFormat="false" ht="23.85" hidden="false" customHeight="false" outlineLevel="0" collapsed="false">
      <c r="A136" s="49" t="n">
        <v>17</v>
      </c>
      <c r="B136" s="34" t="s">
        <v>131</v>
      </c>
      <c r="C136" s="50"/>
      <c r="D136" s="51" t="n">
        <v>1166.8</v>
      </c>
      <c r="E136" s="52" t="n">
        <v>5924.17</v>
      </c>
      <c r="F136" s="53"/>
      <c r="G136" s="60"/>
      <c r="H136" s="53"/>
      <c r="I136" s="53"/>
      <c r="J136" s="56" t="n">
        <f aca="false">K136/D136</f>
        <v>0</v>
      </c>
      <c r="K136" s="55" t="n">
        <f aca="false">L136+M136+F136</f>
        <v>0</v>
      </c>
      <c r="L136" s="55" t="n">
        <f aca="false">F136*1163</f>
        <v>0</v>
      </c>
      <c r="M136" s="55" t="n">
        <f aca="false">G136*9.5</f>
        <v>0</v>
      </c>
      <c r="O136" s="17"/>
    </row>
    <row r="137" customFormat="false" ht="13.8" hidden="false" customHeight="false" outlineLevel="0" collapsed="false">
      <c r="A137" s="64"/>
      <c r="B137" s="65" t="s">
        <v>66</v>
      </c>
      <c r="C137" s="66" t="n">
        <f aca="false">SUM(C120:C136)</f>
        <v>2491</v>
      </c>
      <c r="D137" s="66" t="n">
        <f aca="false">SUM(D120:D136)</f>
        <v>13439.46</v>
      </c>
      <c r="E137" s="66" t="n">
        <f aca="false">SUM(E120:E136)</f>
        <v>116712.57</v>
      </c>
      <c r="F137" s="66" t="n">
        <f aca="false">SUM(F120:F136)</f>
        <v>221.77</v>
      </c>
      <c r="G137" s="66" t="n">
        <f aca="false">SUM(G120:G136)</f>
        <v>37838.34</v>
      </c>
      <c r="H137" s="66" t="n">
        <f aca="false">SUM(H120:H136)</f>
        <v>1154.53</v>
      </c>
      <c r="I137" s="67"/>
      <c r="J137" s="68"/>
      <c r="K137" s="68"/>
      <c r="L137" s="68"/>
      <c r="M137" s="69"/>
      <c r="O137" s="17"/>
    </row>
    <row r="138" customFormat="false" ht="13.8" hidden="false" customHeight="false" outlineLevel="0" collapsed="false">
      <c r="A138" s="64"/>
      <c r="B138" s="65" t="s">
        <v>67</v>
      </c>
      <c r="C138" s="66"/>
      <c r="D138" s="66"/>
      <c r="E138" s="66"/>
      <c r="F138" s="66"/>
      <c r="G138" s="66"/>
      <c r="H138" s="66"/>
      <c r="I138" s="69"/>
      <c r="J138" s="70" t="n">
        <f aca="false">SUM(J120:J135)/16</f>
        <v>76.7710134999384</v>
      </c>
      <c r="K138" s="69"/>
      <c r="L138" s="69"/>
      <c r="M138" s="69"/>
      <c r="O138" s="17"/>
    </row>
    <row r="139" customFormat="false" ht="16.5" hidden="false" customHeight="true" outlineLevel="0" collapsed="false">
      <c r="O139" s="17"/>
    </row>
    <row r="140" customFormat="false" ht="7.45" hidden="false" customHeight="true" outlineLevel="0" collapsed="false">
      <c r="O140" s="17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7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7"/>
    </row>
    <row r="143" customFormat="false" ht="13.8" hidden="false" customHeight="false" outlineLevel="0" collapsed="false">
      <c r="A143" s="48" t="s">
        <v>132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O143" s="17"/>
    </row>
    <row r="144" customFormat="false" ht="35.05" hidden="false" customHeight="false" outlineLevel="0" collapsed="false">
      <c r="A144" s="71" t="n">
        <v>1</v>
      </c>
      <c r="B144" s="72" t="s">
        <v>133</v>
      </c>
      <c r="C144" s="73" t="n">
        <v>756</v>
      </c>
      <c r="D144" s="73" t="n">
        <v>8204.3</v>
      </c>
      <c r="E144" s="52" t="n">
        <v>26051.3</v>
      </c>
      <c r="F144" s="52" t="n">
        <v>1137.61</v>
      </c>
      <c r="G144" s="53"/>
      <c r="H144" s="52" t="n">
        <v>514.16</v>
      </c>
      <c r="I144" s="53"/>
      <c r="J144" s="54" t="n">
        <f aca="false">K144/D144</f>
        <v>164.437152468827</v>
      </c>
      <c r="K144" s="74" t="n">
        <f aca="false">L144+M144+E144</f>
        <v>1349091.73</v>
      </c>
      <c r="L144" s="74" t="n">
        <f aca="false">F144*1163</f>
        <v>1323040.43</v>
      </c>
      <c r="M144" s="74" t="n">
        <f aca="false">G144*9.5</f>
        <v>0</v>
      </c>
      <c r="O144" s="17"/>
    </row>
    <row r="145" customFormat="false" ht="26.85" hidden="false" customHeight="true" outlineLevel="0" collapsed="false">
      <c r="A145" s="71" t="n">
        <v>2</v>
      </c>
      <c r="B145" s="72" t="s">
        <v>134</v>
      </c>
      <c r="C145" s="73" t="n">
        <v>810</v>
      </c>
      <c r="D145" s="73" t="n">
        <v>11225.1</v>
      </c>
      <c r="E145" s="52" t="n">
        <v>68440.64</v>
      </c>
      <c r="F145" s="52" t="n">
        <v>524</v>
      </c>
      <c r="G145" s="52" t="n">
        <v>15744.08</v>
      </c>
      <c r="H145" s="52" t="n">
        <v>4177.8</v>
      </c>
      <c r="I145" s="53"/>
      <c r="J145" s="54" t="n">
        <f aca="false">K145/D145</f>
        <v>73.7117174902673</v>
      </c>
      <c r="K145" s="74" t="n">
        <f aca="false">L145+M145+E145</f>
        <v>827421.4</v>
      </c>
      <c r="L145" s="74" t="n">
        <f aca="false">F145*1163</f>
        <v>609412</v>
      </c>
      <c r="M145" s="74" t="n">
        <f aca="false">G145*9.5</f>
        <v>149568.76</v>
      </c>
      <c r="O145" s="17"/>
    </row>
    <row r="146" customFormat="false" ht="29.1" hidden="false" customHeight="true" outlineLevel="0" collapsed="false">
      <c r="A146" s="71" t="n">
        <v>3</v>
      </c>
      <c r="B146" s="72" t="s">
        <v>135</v>
      </c>
      <c r="C146" s="75" t="n">
        <v>135</v>
      </c>
      <c r="D146" s="73" t="n">
        <v>823</v>
      </c>
      <c r="E146" s="52" t="n">
        <v>8409.29</v>
      </c>
      <c r="F146" s="52" t="n">
        <v>43.27</v>
      </c>
      <c r="G146" s="53"/>
      <c r="H146" s="52" t="n">
        <v>42.85</v>
      </c>
      <c r="I146" s="52" t="n">
        <v>21.67</v>
      </c>
      <c r="J146" s="54" t="n">
        <f aca="false">K146/D146</f>
        <v>71.3636695018226</v>
      </c>
      <c r="K146" s="74" t="n">
        <f aca="false">L146+M146+E146</f>
        <v>58732.3</v>
      </c>
      <c r="L146" s="74" t="n">
        <f aca="false">F146*1163</f>
        <v>50323.01</v>
      </c>
      <c r="M146" s="74" t="n">
        <f aca="false">G146*9.5</f>
        <v>0</v>
      </c>
      <c r="O146" s="17"/>
    </row>
    <row r="147" customFormat="false" ht="35.05" hidden="false" customHeight="false" outlineLevel="0" collapsed="false">
      <c r="A147" s="71" t="n">
        <v>4</v>
      </c>
      <c r="B147" s="72" t="s">
        <v>136</v>
      </c>
      <c r="C147" s="73" t="n">
        <v>1031</v>
      </c>
      <c r="D147" s="73" t="n">
        <v>4949.65</v>
      </c>
      <c r="E147" s="52" t="n">
        <v>28251.87</v>
      </c>
      <c r="F147" s="52" t="n">
        <v>269.87</v>
      </c>
      <c r="G147" s="53"/>
      <c r="H147" s="52" t="n">
        <v>942.65</v>
      </c>
      <c r="I147" s="53"/>
      <c r="J147" s="54" t="n">
        <f aca="false">K147/D147</f>
        <v>69.1181558292</v>
      </c>
      <c r="K147" s="74" t="n">
        <f aca="false">L147+M147+E147</f>
        <v>342110.68</v>
      </c>
      <c r="L147" s="74" t="n">
        <f aca="false">F147*1163</f>
        <v>313858.81</v>
      </c>
      <c r="M147" s="74" t="n">
        <f aca="false">G147*9.5</f>
        <v>0</v>
      </c>
      <c r="O147" s="17"/>
    </row>
    <row r="148" customFormat="false" ht="37.3" hidden="false" customHeight="true" outlineLevel="0" collapsed="false">
      <c r="A148" s="71" t="n">
        <v>5</v>
      </c>
      <c r="B148" s="72" t="s">
        <v>137</v>
      </c>
      <c r="C148" s="73" t="n">
        <v>1995</v>
      </c>
      <c r="D148" s="73" t="n">
        <v>20329.4</v>
      </c>
      <c r="E148" s="52" t="n">
        <v>102569.96</v>
      </c>
      <c r="F148" s="52" t="n">
        <v>1053.39</v>
      </c>
      <c r="G148" s="53"/>
      <c r="H148" s="52" t="n">
        <v>12152.13</v>
      </c>
      <c r="I148" s="53"/>
      <c r="J148" s="54" t="n">
        <f aca="false">K148/D148</f>
        <v>65.3075117809675</v>
      </c>
      <c r="K148" s="74" t="n">
        <f aca="false">L148+M148+E148</f>
        <v>1327662.53</v>
      </c>
      <c r="L148" s="74" t="n">
        <f aca="false">F148*1163</f>
        <v>1225092.57</v>
      </c>
      <c r="M148" s="74" t="n">
        <f aca="false">G148*9.5</f>
        <v>0</v>
      </c>
      <c r="O148" s="17"/>
    </row>
    <row r="149" customFormat="false" ht="29.85" hidden="false" customHeight="true" outlineLevel="0" collapsed="false">
      <c r="A149" s="71" t="n">
        <v>6</v>
      </c>
      <c r="B149" s="72" t="s">
        <v>138</v>
      </c>
      <c r="C149" s="73" t="n">
        <v>761</v>
      </c>
      <c r="D149" s="73" t="n">
        <v>2161.7</v>
      </c>
      <c r="E149" s="52" t="n">
        <v>12145.99</v>
      </c>
      <c r="F149" s="52" t="n">
        <v>102.84</v>
      </c>
      <c r="G149" s="53"/>
      <c r="H149" s="52" t="n">
        <v>248.18</v>
      </c>
      <c r="I149" s="53"/>
      <c r="J149" s="54" t="n">
        <f aca="false">K149/D149</f>
        <v>60.9468982745062</v>
      </c>
      <c r="K149" s="74" t="n">
        <f aca="false">L149+M149+E149</f>
        <v>131748.91</v>
      </c>
      <c r="L149" s="74" t="n">
        <f aca="false">F149*1163</f>
        <v>119602.92</v>
      </c>
      <c r="M149" s="74" t="n">
        <f aca="false">G149*9.5</f>
        <v>0</v>
      </c>
      <c r="O149" s="17"/>
    </row>
    <row r="150" customFormat="false" ht="27.6" hidden="false" customHeight="true" outlineLevel="0" collapsed="false">
      <c r="A150" s="71" t="n">
        <v>7</v>
      </c>
      <c r="B150" s="72" t="s">
        <v>139</v>
      </c>
      <c r="C150" s="73" t="n">
        <v>125</v>
      </c>
      <c r="D150" s="73" t="n">
        <v>616.3</v>
      </c>
      <c r="E150" s="52" t="n">
        <v>4030.87</v>
      </c>
      <c r="F150" s="52" t="n">
        <v>27.67</v>
      </c>
      <c r="G150" s="53"/>
      <c r="H150" s="52" t="n">
        <v>59.15</v>
      </c>
      <c r="I150" s="60"/>
      <c r="J150" s="54" t="n">
        <f aca="false">K150/D150</f>
        <v>58.7556060360214</v>
      </c>
      <c r="K150" s="74" t="n">
        <f aca="false">L150+M150+E150</f>
        <v>36211.08</v>
      </c>
      <c r="L150" s="74" t="n">
        <f aca="false">F150*1163</f>
        <v>32180.21</v>
      </c>
      <c r="M150" s="74" t="n">
        <f aca="false">G150*9.5</f>
        <v>0</v>
      </c>
      <c r="O150" s="17"/>
    </row>
    <row r="151" customFormat="false" ht="27.6" hidden="false" customHeight="true" outlineLevel="0" collapsed="false">
      <c r="A151" s="71" t="n">
        <v>8</v>
      </c>
      <c r="B151" s="72" t="s">
        <v>140</v>
      </c>
      <c r="C151" s="73" t="n">
        <v>1125</v>
      </c>
      <c r="D151" s="73" t="n">
        <v>9098.4</v>
      </c>
      <c r="E151" s="52" t="n">
        <v>48094.72</v>
      </c>
      <c r="F151" s="52" t="n">
        <v>381.05</v>
      </c>
      <c r="G151" s="53"/>
      <c r="H151" s="52" t="n">
        <v>1476.64</v>
      </c>
      <c r="I151" s="53"/>
      <c r="J151" s="54" t="n">
        <f aca="false">K151/D151</f>
        <v>53.9936549283391</v>
      </c>
      <c r="K151" s="74" t="n">
        <f aca="false">L151+M151+E151</f>
        <v>491255.87</v>
      </c>
      <c r="L151" s="74" t="n">
        <f aca="false">F151*1163</f>
        <v>443161.15</v>
      </c>
      <c r="M151" s="74" t="n">
        <f aca="false">G151*9.5</f>
        <v>0</v>
      </c>
      <c r="O151" s="17"/>
    </row>
    <row r="152" customFormat="false" ht="35.05" hidden="false" customHeight="false" outlineLevel="0" collapsed="false">
      <c r="A152" s="71" t="n">
        <v>9</v>
      </c>
      <c r="B152" s="72" t="s">
        <v>141</v>
      </c>
      <c r="C152" s="73" t="n">
        <v>910</v>
      </c>
      <c r="D152" s="73" t="n">
        <v>2539.5</v>
      </c>
      <c r="E152" s="52" t="n">
        <v>21683.14</v>
      </c>
      <c r="F152" s="52" t="n">
        <v>59.86</v>
      </c>
      <c r="G152" s="52" t="n">
        <v>74.42</v>
      </c>
      <c r="H152" s="52" t="n">
        <v>535.14</v>
      </c>
      <c r="I152" s="59" t="n">
        <v>101.92</v>
      </c>
      <c r="J152" s="54" t="n">
        <f aca="false">K152/D152</f>
        <v>36.2304823784209</v>
      </c>
      <c r="K152" s="74" t="n">
        <f aca="false">L152+M152+E152</f>
        <v>92007.31</v>
      </c>
      <c r="L152" s="74" t="n">
        <f aca="false">F152*1163</f>
        <v>69617.18</v>
      </c>
      <c r="M152" s="74" t="n">
        <f aca="false">G152*9.5</f>
        <v>706.99</v>
      </c>
      <c r="O152" s="17"/>
    </row>
    <row r="153" customFormat="false" ht="23.85" hidden="false" customHeight="false" outlineLevel="0" collapsed="false">
      <c r="A153" s="71" t="n">
        <v>10</v>
      </c>
      <c r="B153" s="72" t="s">
        <v>142</v>
      </c>
      <c r="C153" s="73" t="n">
        <v>50</v>
      </c>
      <c r="D153" s="73" t="n">
        <v>204.2</v>
      </c>
      <c r="E153" s="52" t="n">
        <v>1220.15</v>
      </c>
      <c r="F153" s="39"/>
      <c r="G153" s="53"/>
      <c r="H153" s="52" t="n">
        <v>19</v>
      </c>
      <c r="I153" s="60"/>
      <c r="J153" s="54" t="n">
        <f aca="false">K153/D153</f>
        <v>5.97526934378061</v>
      </c>
      <c r="K153" s="74" t="n">
        <f aca="false">L153+M153+E153</f>
        <v>1220.15</v>
      </c>
      <c r="L153" s="74" t="n">
        <f aca="false">F153*1163</f>
        <v>0</v>
      </c>
      <c r="M153" s="74" t="n">
        <f aca="false">G153*9.5</f>
        <v>0</v>
      </c>
      <c r="O153" s="17"/>
    </row>
    <row r="154" customFormat="false" ht="23.85" hidden="false" customHeight="false" outlineLevel="0" collapsed="false">
      <c r="A154" s="71" t="n">
        <v>11</v>
      </c>
      <c r="B154" s="72" t="s">
        <v>143</v>
      </c>
      <c r="C154" s="73" t="n">
        <v>185</v>
      </c>
      <c r="D154" s="73" t="n">
        <v>2840</v>
      </c>
      <c r="E154" s="53"/>
      <c r="F154" s="53"/>
      <c r="G154" s="53"/>
      <c r="H154" s="76" t="n">
        <v>586.27</v>
      </c>
      <c r="I154" s="53"/>
      <c r="J154" s="54" t="n">
        <f aca="false">K154/D154</f>
        <v>0</v>
      </c>
      <c r="K154" s="74" t="n">
        <f aca="false">L154+M154+E154</f>
        <v>0</v>
      </c>
      <c r="L154" s="74" t="n">
        <f aca="false">F154*1163</f>
        <v>0</v>
      </c>
      <c r="M154" s="74" t="n">
        <f aca="false">G154*9.5</f>
        <v>0</v>
      </c>
      <c r="O154" s="17"/>
    </row>
    <row r="155" customFormat="false" ht="13.8" hidden="false" customHeight="false" outlineLevel="0" collapsed="false">
      <c r="A155" s="64"/>
      <c r="B155" s="65" t="s">
        <v>66</v>
      </c>
      <c r="C155" s="66" t="n">
        <f aca="false">SUM(C144:C154)</f>
        <v>7883</v>
      </c>
      <c r="D155" s="66" t="n">
        <f aca="false">SUM(D144:D154)</f>
        <v>62991.55</v>
      </c>
      <c r="E155" s="66" t="n">
        <f aca="false">SUM(E144:E154)</f>
        <v>320897.93</v>
      </c>
      <c r="F155" s="66" t="n">
        <f aca="false">SUM(F144:F154)</f>
        <v>3599.56</v>
      </c>
      <c r="G155" s="66" t="n">
        <f aca="false">SUM(G144:G154)</f>
        <v>15818.5</v>
      </c>
      <c r="H155" s="66" t="n">
        <f aca="false">SUM(H144:H154)</f>
        <v>20753.97</v>
      </c>
      <c r="I155" s="77" t="n">
        <f aca="false">SUM(I144:I154)</f>
        <v>123.59</v>
      </c>
      <c r="J155" s="69"/>
      <c r="K155" s="69"/>
      <c r="L155" s="69"/>
      <c r="M155" s="69"/>
      <c r="O155" s="78"/>
    </row>
    <row r="156" customFormat="false" ht="13.8" hidden="false" customHeight="false" outlineLevel="0" collapsed="false">
      <c r="A156" s="64"/>
      <c r="B156" s="65" t="s">
        <v>67</v>
      </c>
      <c r="C156" s="66"/>
      <c r="D156" s="66"/>
      <c r="E156" s="66"/>
      <c r="F156" s="66"/>
      <c r="G156" s="66"/>
      <c r="H156" s="66"/>
      <c r="I156" s="79"/>
      <c r="J156" s="79" t="n">
        <f aca="false">SUM(J144:J153)/10</f>
        <v>65.9840118032153</v>
      </c>
      <c r="K156" s="69"/>
      <c r="L156" s="69"/>
      <c r="M156" s="69"/>
      <c r="O156" s="78"/>
    </row>
    <row r="157" customFormat="false" ht="14.25" hidden="false" customHeight="true" outlineLevel="0" collapsed="false">
      <c r="C157" s="44"/>
      <c r="D157" s="44"/>
      <c r="E157" s="44"/>
      <c r="F157" s="44"/>
      <c r="G157" s="44"/>
      <c r="H157" s="44"/>
      <c r="I157" s="44"/>
      <c r="J157" s="44"/>
      <c r="K157" s="46"/>
      <c r="L157" s="46"/>
      <c r="M157" s="46"/>
      <c r="O157" s="78"/>
    </row>
    <row r="158" customFormat="false" ht="13.8" hidden="true" customHeight="false" outlineLevel="0" collapsed="false">
      <c r="C158" s="44"/>
      <c r="D158" s="44"/>
      <c r="E158" s="44"/>
      <c r="F158" s="44"/>
      <c r="G158" s="44"/>
      <c r="H158" s="44"/>
      <c r="I158" s="44"/>
      <c r="J158" s="44"/>
      <c r="K158" s="46"/>
      <c r="L158" s="46"/>
      <c r="M158" s="46"/>
      <c r="O158" s="78"/>
    </row>
    <row r="159" customFormat="false" ht="13.8" hidden="true" customHeight="false" outlineLevel="0" collapsed="false">
      <c r="C159" s="44"/>
      <c r="D159" s="44"/>
      <c r="E159" s="44"/>
      <c r="F159" s="44"/>
      <c r="G159" s="44"/>
      <c r="H159" s="44"/>
      <c r="I159" s="44"/>
      <c r="J159" s="44"/>
      <c r="K159" s="46"/>
      <c r="L159" s="46"/>
      <c r="M159" s="46"/>
      <c r="O159" s="78"/>
    </row>
    <row r="160" customFormat="false" ht="7.45" hidden="false" customHeight="true" outlineLevel="0" collapsed="false">
      <c r="F160" s="23"/>
      <c r="H160" s="44"/>
      <c r="I160" s="44"/>
      <c r="J160" s="44"/>
      <c r="O160" s="78"/>
    </row>
    <row r="161" customFormat="false" ht="7.45" hidden="false" customHeight="true" outlineLevel="0" collapsed="false">
      <c r="H161" s="44"/>
      <c r="I161" s="44"/>
      <c r="J161" s="44"/>
      <c r="O161" s="78"/>
    </row>
    <row r="162" customFormat="false" ht="7.45" hidden="false" customHeight="true" outlineLevel="0" collapsed="false">
      <c r="H162" s="44"/>
      <c r="I162" s="44"/>
      <c r="J162" s="44"/>
      <c r="O162" s="78"/>
    </row>
    <row r="163" customFormat="false" ht="25.5" hidden="false" customHeight="true" outlineLevel="0" collapsed="false">
      <c r="A163" s="4" t="s">
        <v>1</v>
      </c>
      <c r="B163" s="5" t="s">
        <v>2</v>
      </c>
      <c r="C163" s="5" t="s">
        <v>3</v>
      </c>
      <c r="D163" s="5" t="s">
        <v>4</v>
      </c>
      <c r="E163" s="5" t="s">
        <v>5</v>
      </c>
      <c r="F163" s="5"/>
      <c r="G163" s="5"/>
      <c r="H163" s="5"/>
      <c r="I163" s="5"/>
      <c r="J163" s="5" t="s">
        <v>6</v>
      </c>
      <c r="K163" s="5" t="s">
        <v>7</v>
      </c>
      <c r="L163" s="5"/>
      <c r="M163" s="5"/>
      <c r="O163" s="78"/>
    </row>
    <row r="164" customFormat="false" ht="35.05" hidden="false" customHeight="false" outlineLevel="0" collapsed="false">
      <c r="A164" s="4"/>
      <c r="B164" s="5"/>
      <c r="C164" s="5"/>
      <c r="D164" s="5"/>
      <c r="E164" s="5" t="s">
        <v>8</v>
      </c>
      <c r="F164" s="5" t="s">
        <v>9</v>
      </c>
      <c r="G164" s="5" t="s">
        <v>10</v>
      </c>
      <c r="H164" s="5" t="s">
        <v>11</v>
      </c>
      <c r="I164" s="5" t="s">
        <v>12</v>
      </c>
      <c r="J164" s="5"/>
      <c r="K164" s="5" t="s">
        <v>13</v>
      </c>
      <c r="L164" s="5" t="s">
        <v>14</v>
      </c>
      <c r="M164" s="5" t="s">
        <v>15</v>
      </c>
      <c r="O164" s="78"/>
    </row>
    <row r="165" customFormat="false" ht="13.8" hidden="false" customHeight="false" outlineLevel="0" collapsed="false">
      <c r="A165" s="48" t="s">
        <v>144</v>
      </c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O165" s="78"/>
    </row>
    <row r="166" customFormat="false" ht="13.8" hidden="false" customHeight="false" outlineLevel="0" collapsed="false">
      <c r="A166" s="49" t="n">
        <v>1</v>
      </c>
      <c r="B166" s="72" t="s">
        <v>145</v>
      </c>
      <c r="C166" s="73" t="n">
        <v>6</v>
      </c>
      <c r="D166" s="73" t="n">
        <v>26</v>
      </c>
      <c r="E166" s="52" t="n">
        <v>7</v>
      </c>
      <c r="F166" s="80"/>
      <c r="G166" s="52" t="n">
        <v>275.25</v>
      </c>
      <c r="H166" s="80"/>
      <c r="I166" s="80"/>
      <c r="J166" s="81" t="n">
        <f aca="false">K166/D166</f>
        <v>100.841346153846</v>
      </c>
      <c r="K166" s="82" t="n">
        <f aca="false">L166+M166+E166</f>
        <v>2621.875</v>
      </c>
      <c r="L166" s="74" t="n">
        <f aca="false">F166*1163</f>
        <v>0</v>
      </c>
      <c r="M166" s="74" t="n">
        <f aca="false">G166*9.5</f>
        <v>2614.875</v>
      </c>
      <c r="O166" s="78"/>
    </row>
    <row r="167" customFormat="false" ht="23.85" hidden="false" customHeight="false" outlineLevel="0" collapsed="false">
      <c r="A167" s="49" t="n">
        <v>2</v>
      </c>
      <c r="B167" s="72" t="s">
        <v>146</v>
      </c>
      <c r="C167" s="73" t="n">
        <v>50</v>
      </c>
      <c r="D167" s="73" t="n">
        <v>426.8</v>
      </c>
      <c r="E167" s="52" t="n">
        <v>1516.9</v>
      </c>
      <c r="F167" s="52" t="n">
        <v>28.85</v>
      </c>
      <c r="G167" s="80"/>
      <c r="H167" s="52" t="n">
        <v>18</v>
      </c>
      <c r="I167" s="52" t="n">
        <v>5</v>
      </c>
      <c r="J167" s="81" t="n">
        <f aca="false">K167/D167</f>
        <v>82.1683458294283</v>
      </c>
      <c r="K167" s="82" t="n">
        <f aca="false">L167+M167+E167</f>
        <v>35069.45</v>
      </c>
      <c r="L167" s="82" t="n">
        <f aca="false">F167*1163</f>
        <v>33552.55</v>
      </c>
      <c r="M167" s="74" t="n">
        <f aca="false">G167*9.5</f>
        <v>0</v>
      </c>
      <c r="O167" s="78"/>
    </row>
    <row r="168" customFormat="false" ht="23.85" hidden="false" customHeight="true" outlineLevel="0" collapsed="false">
      <c r="A168" s="49" t="n">
        <v>3</v>
      </c>
      <c r="B168" s="72" t="s">
        <v>147</v>
      </c>
      <c r="C168" s="73" t="n">
        <v>90</v>
      </c>
      <c r="D168" s="73" t="n">
        <v>761.3</v>
      </c>
      <c r="E168" s="52" t="n">
        <v>1218.4</v>
      </c>
      <c r="F168" s="52" t="n">
        <v>52.1</v>
      </c>
      <c r="G168" s="80"/>
      <c r="H168" s="52" t="n">
        <v>25.17</v>
      </c>
      <c r="I168" s="52" t="n">
        <v>7</v>
      </c>
      <c r="J168" s="81" t="n">
        <f aca="false">K168/D168</f>
        <v>81.1909890975962</v>
      </c>
      <c r="K168" s="82" t="n">
        <f aca="false">L168+M168+E168</f>
        <v>61810.7</v>
      </c>
      <c r="L168" s="74" t="n">
        <f aca="false">F168*1163</f>
        <v>60592.3</v>
      </c>
      <c r="M168" s="74" t="n">
        <f aca="false">G168*9.5</f>
        <v>0</v>
      </c>
      <c r="O168" s="78"/>
    </row>
    <row r="169" customFormat="false" ht="23.85" hidden="false" customHeight="false" outlineLevel="0" collapsed="false">
      <c r="A169" s="49" t="n">
        <v>4</v>
      </c>
      <c r="B169" s="72" t="s">
        <v>148</v>
      </c>
      <c r="C169" s="73" t="n">
        <v>28</v>
      </c>
      <c r="D169" s="73" t="n">
        <v>150</v>
      </c>
      <c r="E169" s="52" t="n">
        <v>9523.26</v>
      </c>
      <c r="F169" s="63"/>
      <c r="G169" s="80"/>
      <c r="H169" s="80"/>
      <c r="I169" s="80"/>
      <c r="J169" s="81" t="n">
        <f aca="false">K169/D169</f>
        <v>63.4884</v>
      </c>
      <c r="K169" s="82" t="n">
        <f aca="false">L169+M169+E169</f>
        <v>9523.26</v>
      </c>
      <c r="L169" s="74" t="n">
        <f aca="false">F169*1163</f>
        <v>0</v>
      </c>
      <c r="M169" s="74" t="n">
        <f aca="false">G169*9.5</f>
        <v>0</v>
      </c>
      <c r="O169" s="78"/>
    </row>
    <row r="170" customFormat="false" ht="13.8" hidden="false" customHeight="false" outlineLevel="0" collapsed="false">
      <c r="A170" s="49" t="n">
        <v>5</v>
      </c>
      <c r="B170" s="72" t="s">
        <v>149</v>
      </c>
      <c r="C170" s="73" t="n">
        <v>50</v>
      </c>
      <c r="D170" s="73" t="n">
        <v>122.1</v>
      </c>
      <c r="E170" s="52" t="n">
        <v>7169.31</v>
      </c>
      <c r="F170" s="80"/>
      <c r="G170" s="80"/>
      <c r="H170" s="39"/>
      <c r="I170" s="39"/>
      <c r="J170" s="81" t="n">
        <f aca="false">K170/D170</f>
        <v>58.7167076167076</v>
      </c>
      <c r="K170" s="82" t="n">
        <f aca="false">L170+M170+E170</f>
        <v>7169.31</v>
      </c>
      <c r="L170" s="74" t="n">
        <f aca="false">F170*1163</f>
        <v>0</v>
      </c>
      <c r="M170" s="74" t="n">
        <f aca="false">G170*9.5</f>
        <v>0</v>
      </c>
      <c r="O170" s="78"/>
    </row>
    <row r="171" customFormat="false" ht="13.8" hidden="false" customHeight="false" outlineLevel="0" collapsed="false">
      <c r="A171" s="49" t="n">
        <v>6</v>
      </c>
      <c r="B171" s="72" t="s">
        <v>150</v>
      </c>
      <c r="C171" s="73" t="n">
        <v>52</v>
      </c>
      <c r="D171" s="73" t="n">
        <v>1060.2</v>
      </c>
      <c r="E171" s="52" t="n">
        <v>771.75</v>
      </c>
      <c r="F171" s="52" t="n">
        <v>42.99</v>
      </c>
      <c r="G171" s="80"/>
      <c r="H171" s="52" t="n">
        <v>13.21</v>
      </c>
      <c r="I171" s="80"/>
      <c r="J171" s="81" t="n">
        <f aca="false">K171/D171</f>
        <v>47.8863610639502</v>
      </c>
      <c r="K171" s="82" t="n">
        <f aca="false">L171+M171+E171</f>
        <v>50769.12</v>
      </c>
      <c r="L171" s="74" t="n">
        <f aca="false">F171*1163</f>
        <v>49997.37</v>
      </c>
      <c r="M171" s="74" t="n">
        <f aca="false">G171*9.5</f>
        <v>0</v>
      </c>
      <c r="O171" s="78"/>
    </row>
    <row r="172" customFormat="false" ht="13.8" hidden="false" customHeight="false" outlineLevel="0" collapsed="false">
      <c r="A172" s="49" t="n">
        <v>7</v>
      </c>
      <c r="B172" s="72" t="s">
        <v>151</v>
      </c>
      <c r="C172" s="73" t="n">
        <v>410</v>
      </c>
      <c r="D172" s="73" t="n">
        <v>1300.8</v>
      </c>
      <c r="E172" s="52" t="n">
        <v>1040.52</v>
      </c>
      <c r="F172" s="52" t="n">
        <v>48.88</v>
      </c>
      <c r="G172" s="80"/>
      <c r="H172" s="52" t="n">
        <v>56</v>
      </c>
      <c r="I172" s="80"/>
      <c r="J172" s="81" t="n">
        <f aca="false">K172/D172</f>
        <v>44.5018142681427</v>
      </c>
      <c r="K172" s="82" t="n">
        <f aca="false">L172+M172+E172</f>
        <v>57887.96</v>
      </c>
      <c r="L172" s="74" t="n">
        <f aca="false">F172*1163</f>
        <v>56847.44</v>
      </c>
      <c r="M172" s="74" t="n">
        <f aca="false">G172*9.5</f>
        <v>0</v>
      </c>
      <c r="O172" s="78"/>
    </row>
    <row r="173" customFormat="false" ht="13.8" hidden="false" customHeight="false" outlineLevel="0" collapsed="false">
      <c r="A173" s="49" t="n">
        <v>8</v>
      </c>
      <c r="B173" s="72" t="s">
        <v>152</v>
      </c>
      <c r="C173" s="73" t="n">
        <v>20</v>
      </c>
      <c r="D173" s="73" t="n">
        <v>170.4</v>
      </c>
      <c r="E173" s="52" t="n">
        <v>202.25</v>
      </c>
      <c r="F173" s="80"/>
      <c r="G173" s="52" t="n">
        <v>764.75</v>
      </c>
      <c r="H173" s="80"/>
      <c r="I173" s="80"/>
      <c r="J173" s="81" t="n">
        <f aca="false">K173/D173</f>
        <v>43.8226232394366</v>
      </c>
      <c r="K173" s="82" t="n">
        <f aca="false">L173+M173+E173</f>
        <v>7467.375</v>
      </c>
      <c r="L173" s="74" t="n">
        <f aca="false">F173*1163</f>
        <v>0</v>
      </c>
      <c r="M173" s="74" t="n">
        <f aca="false">G173*9.5</f>
        <v>7265.125</v>
      </c>
      <c r="O173" s="78"/>
    </row>
    <row r="174" customFormat="false" ht="23.85" hidden="false" customHeight="false" outlineLevel="0" collapsed="false">
      <c r="A174" s="49" t="n">
        <v>9</v>
      </c>
      <c r="B174" s="72" t="s">
        <v>153</v>
      </c>
      <c r="C174" s="73" t="n">
        <v>1151</v>
      </c>
      <c r="D174" s="73" t="n">
        <v>3136.7</v>
      </c>
      <c r="E174" s="52" t="n">
        <v>12005.63</v>
      </c>
      <c r="F174" s="52" t="n">
        <v>107.56</v>
      </c>
      <c r="G174" s="80"/>
      <c r="H174" s="52" t="n">
        <v>168.96</v>
      </c>
      <c r="I174" s="80"/>
      <c r="J174" s="81" t="n">
        <f aca="false">K174/D174</f>
        <v>43.7076896100998</v>
      </c>
      <c r="K174" s="82" t="n">
        <f aca="false">L174+M174+E174</f>
        <v>137097.91</v>
      </c>
      <c r="L174" s="74" t="n">
        <f aca="false">F174*1163</f>
        <v>125092.28</v>
      </c>
      <c r="M174" s="74" t="n">
        <f aca="false">G174*9.5</f>
        <v>0</v>
      </c>
      <c r="O174" s="78"/>
    </row>
    <row r="175" customFormat="false" ht="13.8" hidden="false" customHeight="false" outlineLevel="0" collapsed="false">
      <c r="A175" s="49" t="n">
        <v>10</v>
      </c>
      <c r="B175" s="72" t="s">
        <v>154</v>
      </c>
      <c r="C175" s="73" t="n">
        <v>500</v>
      </c>
      <c r="D175" s="73" t="n">
        <v>2129.3</v>
      </c>
      <c r="E175" s="52" t="n">
        <v>6265.83</v>
      </c>
      <c r="F175" s="52" t="n">
        <v>69.95</v>
      </c>
      <c r="G175" s="80"/>
      <c r="H175" s="52" t="n">
        <v>85.18</v>
      </c>
      <c r="I175" s="80"/>
      <c r="J175" s="81" t="n">
        <f aca="false">K175/D175</f>
        <v>41.1485840417039</v>
      </c>
      <c r="K175" s="82" t="n">
        <f aca="false">L175+M175+E175</f>
        <v>87617.68</v>
      </c>
      <c r="L175" s="74" t="n">
        <f aca="false">F175*1163</f>
        <v>81351.85</v>
      </c>
      <c r="M175" s="74" t="n">
        <f aca="false">G175*9.5</f>
        <v>0</v>
      </c>
      <c r="O175" s="78"/>
    </row>
    <row r="176" customFormat="false" ht="13.8" hidden="false" customHeight="false" outlineLevel="0" collapsed="false">
      <c r="A176" s="49" t="n">
        <v>11</v>
      </c>
      <c r="B176" s="72" t="s">
        <v>155</v>
      </c>
      <c r="C176" s="73" t="n">
        <v>701</v>
      </c>
      <c r="D176" s="73" t="n">
        <v>2911</v>
      </c>
      <c r="E176" s="52" t="n">
        <v>3474.39</v>
      </c>
      <c r="F176" s="52" t="n">
        <v>96.25</v>
      </c>
      <c r="G176" s="80"/>
      <c r="H176" s="52" t="n">
        <v>102.53</v>
      </c>
      <c r="I176" s="80"/>
      <c r="J176" s="81" t="n">
        <f aca="false">K176/D176</f>
        <v>39.6472483682583</v>
      </c>
      <c r="K176" s="82" t="n">
        <f aca="false">L176+M176+E176</f>
        <v>115413.14</v>
      </c>
      <c r="L176" s="74" t="n">
        <f aca="false">F176*1163</f>
        <v>111938.75</v>
      </c>
      <c r="M176" s="74" t="n">
        <f aca="false">G176*9.5</f>
        <v>0</v>
      </c>
      <c r="O176" s="78"/>
    </row>
    <row r="177" customFormat="false" ht="13.8" hidden="false" customHeight="false" outlineLevel="0" collapsed="false">
      <c r="A177" s="49" t="n">
        <v>12</v>
      </c>
      <c r="B177" s="72" t="s">
        <v>156</v>
      </c>
      <c r="C177" s="73" t="n">
        <v>200</v>
      </c>
      <c r="D177" s="73" t="n">
        <v>1766.1</v>
      </c>
      <c r="E177" s="52" t="n">
        <v>1326.34</v>
      </c>
      <c r="F177" s="52" t="n">
        <v>48.77</v>
      </c>
      <c r="G177" s="80"/>
      <c r="H177" s="52" t="n">
        <v>47.8</v>
      </c>
      <c r="I177" s="80"/>
      <c r="J177" s="81" t="n">
        <f aca="false">K177/D177</f>
        <v>32.8666836532473</v>
      </c>
      <c r="K177" s="82" t="n">
        <f aca="false">L177+M177+E177</f>
        <v>58045.85</v>
      </c>
      <c r="L177" s="74" t="n">
        <f aca="false">F177*1163</f>
        <v>56719.51</v>
      </c>
      <c r="M177" s="74" t="n">
        <f aca="false">G177*9.5</f>
        <v>0</v>
      </c>
      <c r="O177" s="78"/>
    </row>
    <row r="178" customFormat="false" ht="13.8" hidden="false" customHeight="false" outlineLevel="0" collapsed="false">
      <c r="A178" s="49" t="n">
        <v>13</v>
      </c>
      <c r="B178" s="72" t="s">
        <v>157</v>
      </c>
      <c r="C178" s="73" t="n">
        <v>65</v>
      </c>
      <c r="D178" s="73" t="n">
        <v>988.9</v>
      </c>
      <c r="E178" s="52" t="n">
        <v>888.95</v>
      </c>
      <c r="F178" s="80"/>
      <c r="G178" s="52" t="n">
        <v>2752.65</v>
      </c>
      <c r="H178" s="52" t="n">
        <v>8.65</v>
      </c>
      <c r="I178" s="39"/>
      <c r="J178" s="81" t="n">
        <f aca="false">K178/D178</f>
        <v>27.3426281727172</v>
      </c>
      <c r="K178" s="82" t="n">
        <f aca="false">L178+M178+E178</f>
        <v>27039.125</v>
      </c>
      <c r="L178" s="74" t="n">
        <f aca="false">F178*1163</f>
        <v>0</v>
      </c>
      <c r="M178" s="74" t="n">
        <f aca="false">G178*9.5</f>
        <v>26150.175</v>
      </c>
      <c r="O178" s="78"/>
    </row>
    <row r="179" customFormat="false" ht="13.8" hidden="false" customHeight="false" outlineLevel="0" collapsed="false">
      <c r="A179" s="49" t="n">
        <v>14</v>
      </c>
      <c r="B179" s="72" t="s">
        <v>158</v>
      </c>
      <c r="C179" s="73" t="n">
        <v>20</v>
      </c>
      <c r="D179" s="73" t="n">
        <v>417.57</v>
      </c>
      <c r="E179" s="52" t="n">
        <v>616.62</v>
      </c>
      <c r="F179" s="80"/>
      <c r="G179" s="52" t="n">
        <v>1102</v>
      </c>
      <c r="H179" s="52" t="n">
        <v>5</v>
      </c>
      <c r="I179" s="39"/>
      <c r="J179" s="81" t="n">
        <f aca="false">K179/D179</f>
        <v>26.5479320832435</v>
      </c>
      <c r="K179" s="82" t="n">
        <f aca="false">L179+M179+E179</f>
        <v>11085.62</v>
      </c>
      <c r="L179" s="74" t="n">
        <f aca="false">F179*1163</f>
        <v>0</v>
      </c>
      <c r="M179" s="74" t="n">
        <f aca="false">G179*9.5</f>
        <v>10469</v>
      </c>
      <c r="O179" s="78"/>
    </row>
    <row r="180" customFormat="false" ht="23.85" hidden="false" customHeight="false" outlineLevel="0" collapsed="false">
      <c r="A180" s="49" t="n">
        <v>15</v>
      </c>
      <c r="B180" s="72" t="s">
        <v>159</v>
      </c>
      <c r="C180" s="73" t="n">
        <v>11</v>
      </c>
      <c r="D180" s="73" t="n">
        <v>4</v>
      </c>
      <c r="E180" s="52" t="n">
        <v>99.25</v>
      </c>
      <c r="F180" s="80"/>
      <c r="G180" s="80"/>
      <c r="H180" s="60"/>
      <c r="I180" s="80"/>
      <c r="J180" s="81" t="n">
        <f aca="false">K180/D180</f>
        <v>24.8125</v>
      </c>
      <c r="K180" s="82" t="n">
        <f aca="false">L180+M180+E180</f>
        <v>99.25</v>
      </c>
      <c r="L180" s="74" t="n">
        <f aca="false">F180*1163</f>
        <v>0</v>
      </c>
      <c r="M180" s="74" t="n">
        <f aca="false">G180*9.5</f>
        <v>0</v>
      </c>
      <c r="O180" s="78"/>
    </row>
    <row r="181" customFormat="false" ht="13.8" hidden="false" customHeight="false" outlineLevel="0" collapsed="false">
      <c r="A181" s="49" t="n">
        <v>16</v>
      </c>
      <c r="B181" s="72" t="s">
        <v>160</v>
      </c>
      <c r="C181" s="73" t="n">
        <v>8</v>
      </c>
      <c r="D181" s="73" t="n">
        <v>285</v>
      </c>
      <c r="E181" s="52" t="n">
        <v>132.64</v>
      </c>
      <c r="F181" s="80"/>
      <c r="G181" s="52" t="n">
        <v>597</v>
      </c>
      <c r="H181" s="52" t="n">
        <v>2.13</v>
      </c>
      <c r="I181" s="39"/>
      <c r="J181" s="81" t="n">
        <f aca="false">K181/D181</f>
        <v>20.3654035087719</v>
      </c>
      <c r="K181" s="82" t="n">
        <f aca="false">L181+M181+E181</f>
        <v>5804.14</v>
      </c>
      <c r="L181" s="74" t="n">
        <f aca="false">F181*1163</f>
        <v>0</v>
      </c>
      <c r="M181" s="74" t="n">
        <f aca="false">G181*9.5</f>
        <v>5671.5</v>
      </c>
      <c r="O181" s="78"/>
    </row>
    <row r="182" customFormat="false" ht="13.8" hidden="false" customHeight="false" outlineLevel="0" collapsed="false">
      <c r="A182" s="49" t="n">
        <v>17</v>
      </c>
      <c r="B182" s="72" t="s">
        <v>161</v>
      </c>
      <c r="C182" s="73" t="n">
        <v>10</v>
      </c>
      <c r="D182" s="73" t="n">
        <v>372.8</v>
      </c>
      <c r="E182" s="52" t="n">
        <v>500.32</v>
      </c>
      <c r="F182" s="80"/>
      <c r="G182" s="52" t="n">
        <v>373</v>
      </c>
      <c r="H182" s="39"/>
      <c r="I182" s="39"/>
      <c r="J182" s="81" t="n">
        <f aca="false">K182/D182</f>
        <v>10.8471566523605</v>
      </c>
      <c r="K182" s="82" t="n">
        <f aca="false">L182+M182+E182</f>
        <v>4043.82</v>
      </c>
      <c r="L182" s="74" t="n">
        <f aca="false">F182*1163</f>
        <v>0</v>
      </c>
      <c r="M182" s="74" t="n">
        <f aca="false">G182*9.5</f>
        <v>3543.5</v>
      </c>
      <c r="O182" s="78"/>
    </row>
    <row r="183" customFormat="false" ht="13.8" hidden="false" customHeight="false" outlineLevel="0" collapsed="false">
      <c r="A183" s="49" t="n">
        <v>18</v>
      </c>
      <c r="B183" s="72" t="s">
        <v>162</v>
      </c>
      <c r="C183" s="73" t="n">
        <v>64</v>
      </c>
      <c r="D183" s="73" t="n">
        <v>236.7</v>
      </c>
      <c r="E183" s="52" t="n">
        <v>1229.3</v>
      </c>
      <c r="F183" s="80"/>
      <c r="G183" s="80"/>
      <c r="H183" s="52" t="n">
        <v>3</v>
      </c>
      <c r="I183" s="52" t="n">
        <v>2</v>
      </c>
      <c r="J183" s="81" t="n">
        <f aca="false">K183/D183</f>
        <v>5.19349387410224</v>
      </c>
      <c r="K183" s="82" t="n">
        <f aca="false">L183+M183+E183</f>
        <v>1229.3</v>
      </c>
      <c r="L183" s="74" t="n">
        <f aca="false">F183*1163</f>
        <v>0</v>
      </c>
      <c r="M183" s="74" t="n">
        <f aca="false">G183*9.5</f>
        <v>0</v>
      </c>
      <c r="O183" s="78"/>
    </row>
    <row r="184" customFormat="false" ht="13.8" hidden="false" customHeight="false" outlineLevel="0" collapsed="false">
      <c r="A184" s="49" t="n">
        <v>19</v>
      </c>
      <c r="B184" s="72" t="s">
        <v>163</v>
      </c>
      <c r="C184" s="73" t="n">
        <v>62</v>
      </c>
      <c r="D184" s="73" t="n">
        <v>154.2</v>
      </c>
      <c r="E184" s="52" t="n">
        <v>726.02</v>
      </c>
      <c r="F184" s="80"/>
      <c r="G184" s="80"/>
      <c r="H184" s="52" t="n">
        <v>2</v>
      </c>
      <c r="I184" s="39"/>
      <c r="J184" s="81" t="n">
        <f aca="false">K184/D184</f>
        <v>4.7083009079118</v>
      </c>
      <c r="K184" s="82" t="n">
        <f aca="false">L184+M184+E184</f>
        <v>726.02</v>
      </c>
      <c r="L184" s="74" t="n">
        <f aca="false">F184*1163</f>
        <v>0</v>
      </c>
      <c r="M184" s="74" t="n">
        <f aca="false">G184*9.5</f>
        <v>0</v>
      </c>
      <c r="O184" s="78"/>
    </row>
    <row r="185" customFormat="false" ht="13.8" hidden="false" customHeight="false" outlineLevel="0" collapsed="false">
      <c r="A185" s="49" t="n">
        <v>20</v>
      </c>
      <c r="B185" s="72" t="s">
        <v>164</v>
      </c>
      <c r="C185" s="73" t="n">
        <v>64</v>
      </c>
      <c r="D185" s="73" t="n">
        <v>376.7</v>
      </c>
      <c r="E185" s="52" t="n">
        <v>1704.81</v>
      </c>
      <c r="F185" s="80"/>
      <c r="G185" s="80"/>
      <c r="H185" s="52" t="n">
        <v>7</v>
      </c>
      <c r="I185" s="39"/>
      <c r="J185" s="81" t="n">
        <f aca="false">K185/D185</f>
        <v>4.52564374834086</v>
      </c>
      <c r="K185" s="82" t="n">
        <f aca="false">L185+M185+E185</f>
        <v>1704.81</v>
      </c>
      <c r="L185" s="74" t="n">
        <f aca="false">F185*1163</f>
        <v>0</v>
      </c>
      <c r="M185" s="74" t="n">
        <f aca="false">G185*9.5</f>
        <v>0</v>
      </c>
      <c r="O185" s="78"/>
    </row>
    <row r="186" customFormat="false" ht="13.8" hidden="false" customHeight="false" outlineLevel="0" collapsed="false">
      <c r="A186" s="49" t="n">
        <v>21</v>
      </c>
      <c r="B186" s="72" t="s">
        <v>165</v>
      </c>
      <c r="C186" s="73" t="n">
        <v>50</v>
      </c>
      <c r="D186" s="73" t="n">
        <v>45</v>
      </c>
      <c r="E186" s="52" t="n">
        <v>182.92</v>
      </c>
      <c r="F186" s="80"/>
      <c r="G186" s="80"/>
      <c r="H186" s="39"/>
      <c r="I186" s="39"/>
      <c r="J186" s="81" t="n">
        <f aca="false">K186/D186</f>
        <v>4.06488888888889</v>
      </c>
      <c r="K186" s="82" t="n">
        <f aca="false">L186+M186+E186</f>
        <v>182.92</v>
      </c>
      <c r="L186" s="74" t="n">
        <f aca="false">F186*1163</f>
        <v>0</v>
      </c>
      <c r="M186" s="74" t="n">
        <f aca="false">G186*9.5</f>
        <v>0</v>
      </c>
      <c r="O186" s="78"/>
    </row>
    <row r="187" customFormat="false" ht="23.85" hidden="false" customHeight="false" outlineLevel="0" collapsed="false">
      <c r="A187" s="49" t="n">
        <v>22</v>
      </c>
      <c r="B187" s="72" t="s">
        <v>166</v>
      </c>
      <c r="C187" s="73" t="n">
        <v>90</v>
      </c>
      <c r="D187" s="73" t="n">
        <v>143.2</v>
      </c>
      <c r="E187" s="52" t="n">
        <v>536.25</v>
      </c>
      <c r="F187" s="80"/>
      <c r="G187" s="80"/>
      <c r="H187" s="52" t="n">
        <v>7</v>
      </c>
      <c r="I187" s="52" t="n">
        <v>3</v>
      </c>
      <c r="J187" s="81" t="n">
        <f aca="false">K187/D187</f>
        <v>3.7447625698324</v>
      </c>
      <c r="K187" s="82" t="n">
        <f aca="false">L187+M187+E187</f>
        <v>536.25</v>
      </c>
      <c r="L187" s="74" t="n">
        <f aca="false">F187*1163</f>
        <v>0</v>
      </c>
      <c r="M187" s="74" t="n">
        <f aca="false">G187*9.5</f>
        <v>0</v>
      </c>
      <c r="O187" s="78"/>
    </row>
    <row r="188" customFormat="false" ht="23.85" hidden="false" customHeight="false" outlineLevel="0" collapsed="false">
      <c r="A188" s="49" t="n">
        <v>23</v>
      </c>
      <c r="B188" s="72" t="s">
        <v>167</v>
      </c>
      <c r="C188" s="73" t="n">
        <v>127</v>
      </c>
      <c r="D188" s="73" t="n">
        <v>422</v>
      </c>
      <c r="E188" s="52" t="n">
        <v>1273.94</v>
      </c>
      <c r="F188" s="80"/>
      <c r="G188" s="80"/>
      <c r="H188" s="52" t="n">
        <v>25.78</v>
      </c>
      <c r="I188" s="39"/>
      <c r="J188" s="81" t="n">
        <f aca="false">K188/D188</f>
        <v>3.01881516587678</v>
      </c>
      <c r="K188" s="82" t="n">
        <f aca="false">L188+M188+E188</f>
        <v>1273.94</v>
      </c>
      <c r="L188" s="74" t="n">
        <f aca="false">F188*1163</f>
        <v>0</v>
      </c>
      <c r="M188" s="74" t="n">
        <f aca="false">G188*9.5</f>
        <v>0</v>
      </c>
      <c r="O188" s="78"/>
    </row>
    <row r="189" customFormat="false" ht="13.8" hidden="false" customHeight="false" outlineLevel="0" collapsed="false">
      <c r="A189" s="49" t="n">
        <v>24</v>
      </c>
      <c r="B189" s="72" t="s">
        <v>168</v>
      </c>
      <c r="C189" s="73" t="n">
        <v>47</v>
      </c>
      <c r="D189" s="73" t="n">
        <v>194.4</v>
      </c>
      <c r="E189" s="52" t="n">
        <v>508.35</v>
      </c>
      <c r="F189" s="80"/>
      <c r="G189" s="80"/>
      <c r="H189" s="52" t="n">
        <v>9</v>
      </c>
      <c r="I189" s="39"/>
      <c r="J189" s="81" t="n">
        <f aca="false">K189/D189</f>
        <v>2.61496913580247</v>
      </c>
      <c r="K189" s="82" t="n">
        <f aca="false">L189+M189+E189</f>
        <v>508.35</v>
      </c>
      <c r="L189" s="74" t="n">
        <f aca="false">F189*1163</f>
        <v>0</v>
      </c>
      <c r="M189" s="74" t="n">
        <f aca="false">G189*9.5</f>
        <v>0</v>
      </c>
      <c r="O189" s="78"/>
    </row>
    <row r="190" customFormat="false" ht="13.8" hidden="false" customHeight="false" outlineLevel="0" collapsed="false">
      <c r="A190" s="49" t="n">
        <v>25</v>
      </c>
      <c r="B190" s="72" t="s">
        <v>169</v>
      </c>
      <c r="C190" s="73" t="n">
        <v>63</v>
      </c>
      <c r="D190" s="73" t="n">
        <v>198.3</v>
      </c>
      <c r="E190" s="52" t="n">
        <v>426.41</v>
      </c>
      <c r="F190" s="80"/>
      <c r="G190" s="80"/>
      <c r="H190" s="52" t="n">
        <v>5</v>
      </c>
      <c r="I190" s="39"/>
      <c r="J190" s="81" t="n">
        <f aca="false">K190/D190</f>
        <v>2.15032778618255</v>
      </c>
      <c r="K190" s="82" t="n">
        <f aca="false">L190+M190+E190</f>
        <v>426.41</v>
      </c>
      <c r="L190" s="74" t="n">
        <f aca="false">F190*1163</f>
        <v>0</v>
      </c>
      <c r="M190" s="74" t="n">
        <f aca="false">G190*9.5</f>
        <v>0</v>
      </c>
      <c r="O190" s="78"/>
    </row>
    <row r="191" customFormat="false" ht="13.8" hidden="false" customHeight="false" outlineLevel="0" collapsed="false">
      <c r="A191" s="49" t="n">
        <v>26</v>
      </c>
      <c r="B191" s="72" t="s">
        <v>170</v>
      </c>
      <c r="C191" s="73" t="n">
        <v>9</v>
      </c>
      <c r="D191" s="73" t="n">
        <v>130</v>
      </c>
      <c r="E191" s="52" t="n">
        <v>275.92</v>
      </c>
      <c r="F191" s="80"/>
      <c r="G191" s="80"/>
      <c r="H191" s="39"/>
      <c r="I191" s="39"/>
      <c r="J191" s="81" t="n">
        <f aca="false">K191/D191</f>
        <v>2.12246153846154</v>
      </c>
      <c r="K191" s="82" t="n">
        <f aca="false">L191+M191+E191</f>
        <v>275.92</v>
      </c>
      <c r="L191" s="74" t="n">
        <f aca="false">F191*1163</f>
        <v>0</v>
      </c>
      <c r="M191" s="74" t="n">
        <f aca="false">G191*9.5</f>
        <v>0</v>
      </c>
      <c r="O191" s="78"/>
    </row>
    <row r="192" customFormat="false" ht="13.8" hidden="false" customHeight="false" outlineLevel="0" collapsed="false">
      <c r="A192" s="49" t="n">
        <v>27</v>
      </c>
      <c r="B192" s="72" t="s">
        <v>171</v>
      </c>
      <c r="C192" s="73" t="n">
        <v>20</v>
      </c>
      <c r="D192" s="73" t="n">
        <v>900</v>
      </c>
      <c r="E192" s="52" t="n">
        <v>1887.32</v>
      </c>
      <c r="F192" s="80"/>
      <c r="G192" s="80"/>
      <c r="H192" s="52" t="n">
        <v>8.13</v>
      </c>
      <c r="I192" s="80"/>
      <c r="J192" s="81" t="n">
        <f aca="false">K192/D192</f>
        <v>2.09702222222222</v>
      </c>
      <c r="K192" s="82" t="n">
        <f aca="false">L192+M192+E192</f>
        <v>1887.32</v>
      </c>
      <c r="L192" s="74" t="n">
        <f aca="false">F192*1163</f>
        <v>0</v>
      </c>
      <c r="M192" s="74" t="n">
        <f aca="false">G192*9.5</f>
        <v>0</v>
      </c>
      <c r="O192" s="78"/>
    </row>
    <row r="193" customFormat="false" ht="23.85" hidden="false" customHeight="false" outlineLevel="0" collapsed="false">
      <c r="A193" s="49" t="n">
        <v>28</v>
      </c>
      <c r="B193" s="72" t="s">
        <v>172</v>
      </c>
      <c r="C193" s="73" t="n">
        <v>114</v>
      </c>
      <c r="D193" s="73" t="n">
        <v>471.9</v>
      </c>
      <c r="E193" s="52" t="n">
        <v>958.69</v>
      </c>
      <c r="F193" s="80"/>
      <c r="G193" s="80"/>
      <c r="H193" s="52" t="n">
        <v>26.82</v>
      </c>
      <c r="I193" s="52" t="n">
        <v>3</v>
      </c>
      <c r="J193" s="81" t="n">
        <f aca="false">K193/D193</f>
        <v>2.03155329518966</v>
      </c>
      <c r="K193" s="82" t="n">
        <f aca="false">L193+M193+E193</f>
        <v>958.69</v>
      </c>
      <c r="L193" s="74" t="n">
        <f aca="false">F193*1163</f>
        <v>0</v>
      </c>
      <c r="M193" s="74" t="n">
        <f aca="false">G193*9.5</f>
        <v>0</v>
      </c>
      <c r="O193" s="78"/>
    </row>
    <row r="194" customFormat="false" ht="13.8" hidden="false" customHeight="false" outlineLevel="0" collapsed="false">
      <c r="A194" s="49" t="n">
        <v>29</v>
      </c>
      <c r="B194" s="72" t="s">
        <v>173</v>
      </c>
      <c r="C194" s="73" t="n">
        <v>20</v>
      </c>
      <c r="D194" s="73" t="n">
        <v>372.8</v>
      </c>
      <c r="E194" s="52" t="n">
        <v>602.85</v>
      </c>
      <c r="F194" s="80"/>
      <c r="G194" s="80"/>
      <c r="H194" s="39"/>
      <c r="I194" s="39"/>
      <c r="J194" s="81" t="n">
        <f aca="false">K194/D194</f>
        <v>1.61708690987124</v>
      </c>
      <c r="K194" s="82" t="n">
        <f aca="false">L194+M194+E194</f>
        <v>602.85</v>
      </c>
      <c r="L194" s="74" t="n">
        <f aca="false">F194*1163</f>
        <v>0</v>
      </c>
      <c r="M194" s="74" t="n">
        <f aca="false">G194*9.5</f>
        <v>0</v>
      </c>
      <c r="O194" s="78"/>
    </row>
    <row r="195" customFormat="false" ht="13.8" hidden="false" customHeight="false" outlineLevel="0" collapsed="false">
      <c r="A195" s="49" t="n">
        <v>30</v>
      </c>
      <c r="B195" s="72" t="s">
        <v>174</v>
      </c>
      <c r="C195" s="73" t="n">
        <v>32</v>
      </c>
      <c r="D195" s="73" t="n">
        <v>84.5</v>
      </c>
      <c r="E195" s="52" t="n">
        <v>124.48</v>
      </c>
      <c r="F195" s="80"/>
      <c r="G195" s="80"/>
      <c r="H195" s="52" t="n">
        <v>3</v>
      </c>
      <c r="I195" s="52" t="n">
        <v>2</v>
      </c>
      <c r="J195" s="81" t="n">
        <f aca="false">K195/D195</f>
        <v>1.47313609467456</v>
      </c>
      <c r="K195" s="82" t="n">
        <f aca="false">L195+M195+E195</f>
        <v>124.48</v>
      </c>
      <c r="L195" s="74" t="n">
        <f aca="false">F195*1163</f>
        <v>0</v>
      </c>
      <c r="M195" s="74" t="n">
        <f aca="false">G195*9.5</f>
        <v>0</v>
      </c>
      <c r="O195" s="78"/>
    </row>
    <row r="196" customFormat="false" ht="13.8" hidden="false" customHeight="false" outlineLevel="0" collapsed="false">
      <c r="A196" s="49" t="n">
        <v>31</v>
      </c>
      <c r="B196" s="72" t="s">
        <v>175</v>
      </c>
      <c r="C196" s="73" t="n">
        <v>57</v>
      </c>
      <c r="D196" s="73" t="n">
        <v>240.1</v>
      </c>
      <c r="E196" s="52" t="n">
        <v>230.42</v>
      </c>
      <c r="F196" s="80"/>
      <c r="G196" s="80"/>
      <c r="H196" s="52" t="n">
        <v>4.98</v>
      </c>
      <c r="I196" s="80"/>
      <c r="J196" s="81" t="n">
        <f aca="false">K196/D196</f>
        <v>0.959683465222824</v>
      </c>
      <c r="K196" s="82" t="n">
        <f aca="false">L196+M196+E196</f>
        <v>230.42</v>
      </c>
      <c r="L196" s="74" t="n">
        <f aca="false">F196*1163</f>
        <v>0</v>
      </c>
      <c r="M196" s="74" t="n">
        <f aca="false">G196*9.5</f>
        <v>0</v>
      </c>
      <c r="O196" s="78"/>
    </row>
    <row r="197" customFormat="false" ht="13.8" hidden="false" customHeight="false" outlineLevel="0" collapsed="false">
      <c r="A197" s="49" t="n">
        <v>32</v>
      </c>
      <c r="B197" s="72" t="s">
        <v>176</v>
      </c>
      <c r="C197" s="73" t="n">
        <v>45</v>
      </c>
      <c r="D197" s="73" t="n">
        <v>140</v>
      </c>
      <c r="E197" s="52" t="n">
        <v>87.03</v>
      </c>
      <c r="F197" s="80"/>
      <c r="G197" s="80"/>
      <c r="H197" s="39"/>
      <c r="I197" s="39"/>
      <c r="J197" s="81" t="n">
        <f aca="false">K197/D197</f>
        <v>0.621642857142857</v>
      </c>
      <c r="K197" s="82" t="n">
        <f aca="false">L197+M197+E197</f>
        <v>87.03</v>
      </c>
      <c r="L197" s="74" t="n">
        <f aca="false">F197*1163</f>
        <v>0</v>
      </c>
      <c r="M197" s="74" t="n">
        <f aca="false">G197*9.5</f>
        <v>0</v>
      </c>
      <c r="O197" s="78"/>
    </row>
    <row r="198" customFormat="false" ht="13.8" hidden="false" customHeight="false" outlineLevel="0" collapsed="false">
      <c r="A198" s="49" t="n">
        <v>33</v>
      </c>
      <c r="B198" s="72" t="s">
        <v>177</v>
      </c>
      <c r="C198" s="73" t="n">
        <v>55</v>
      </c>
      <c r="D198" s="73" t="n">
        <v>56</v>
      </c>
      <c r="E198" s="52" t="n">
        <v>31.34</v>
      </c>
      <c r="F198" s="80"/>
      <c r="G198" s="80"/>
      <c r="H198" s="39"/>
      <c r="I198" s="39"/>
      <c r="J198" s="81" t="n">
        <f aca="false">K198/D198</f>
        <v>0.559642857142857</v>
      </c>
      <c r="K198" s="82" t="n">
        <f aca="false">L198+M198+E198</f>
        <v>31.34</v>
      </c>
      <c r="L198" s="74" t="n">
        <f aca="false">F198*1163</f>
        <v>0</v>
      </c>
      <c r="M198" s="74" t="n">
        <f aca="false">G198*9.5</f>
        <v>0</v>
      </c>
      <c r="O198" s="78"/>
    </row>
    <row r="199" customFormat="false" ht="13.8" hidden="false" customHeight="false" outlineLevel="0" collapsed="false">
      <c r="A199" s="49" t="n">
        <v>34</v>
      </c>
      <c r="B199" s="72" t="s">
        <v>178</v>
      </c>
      <c r="C199" s="73" t="n">
        <v>15</v>
      </c>
      <c r="D199" s="73" t="n">
        <v>277</v>
      </c>
      <c r="E199" s="52" t="n">
        <v>141.26</v>
      </c>
      <c r="F199" s="80"/>
      <c r="G199" s="80"/>
      <c r="H199" s="39"/>
      <c r="I199" s="39"/>
      <c r="J199" s="81" t="n">
        <f aca="false">K199/D199</f>
        <v>0.509963898916968</v>
      </c>
      <c r="K199" s="82" t="n">
        <f aca="false">L199+M199+E199</f>
        <v>141.26</v>
      </c>
      <c r="L199" s="74" t="n">
        <f aca="false">F199*1163</f>
        <v>0</v>
      </c>
      <c r="M199" s="74" t="n">
        <f aca="false">G199*9.5</f>
        <v>0</v>
      </c>
      <c r="O199" s="78"/>
    </row>
    <row r="200" customFormat="false" ht="13.8" hidden="false" customHeight="false" outlineLevel="0" collapsed="false">
      <c r="A200" s="49" t="n">
        <v>35</v>
      </c>
      <c r="B200" s="72" t="s">
        <v>179</v>
      </c>
      <c r="C200" s="73" t="n">
        <v>7</v>
      </c>
      <c r="D200" s="73" t="n">
        <v>300</v>
      </c>
      <c r="E200" s="52" t="n">
        <v>102.6</v>
      </c>
      <c r="F200" s="80"/>
      <c r="G200" s="80"/>
      <c r="H200" s="39"/>
      <c r="I200" s="39"/>
      <c r="J200" s="81" t="n">
        <f aca="false">K200/D200</f>
        <v>0.342</v>
      </c>
      <c r="K200" s="82" t="n">
        <f aca="false">L200+M200+E200</f>
        <v>102.6</v>
      </c>
      <c r="L200" s="74" t="n">
        <f aca="false">F200*1163</f>
        <v>0</v>
      </c>
      <c r="M200" s="74" t="n">
        <f aca="false">G200*9.5</f>
        <v>0</v>
      </c>
      <c r="O200" s="78"/>
    </row>
    <row r="201" customFormat="false" ht="13.8" hidden="false" customHeight="false" outlineLevel="0" collapsed="false">
      <c r="A201" s="49" t="n">
        <v>36</v>
      </c>
      <c r="B201" s="72" t="s">
        <v>180</v>
      </c>
      <c r="C201" s="73" t="n">
        <v>13</v>
      </c>
      <c r="D201" s="73" t="n">
        <v>2169.3</v>
      </c>
      <c r="E201" s="52"/>
      <c r="F201" s="80"/>
      <c r="G201" s="80"/>
      <c r="H201" s="52" t="n">
        <v>5.13</v>
      </c>
      <c r="I201" s="39"/>
      <c r="J201" s="81" t="n">
        <f aca="false">K201/D201</f>
        <v>0</v>
      </c>
      <c r="K201" s="82" t="n">
        <f aca="false">L201+M201+E201</f>
        <v>0</v>
      </c>
      <c r="L201" s="74" t="n">
        <f aca="false">F201*1163</f>
        <v>0</v>
      </c>
      <c r="M201" s="74" t="n">
        <f aca="false">G201*9.5</f>
        <v>0</v>
      </c>
      <c r="O201" s="78"/>
    </row>
    <row r="202" customFormat="false" ht="13.8" hidden="false" customHeight="false" outlineLevel="0" collapsed="false">
      <c r="A202" s="64"/>
      <c r="B202" s="65" t="s">
        <v>181</v>
      </c>
      <c r="C202" s="66" t="n">
        <f aca="false">SUM(C166:C191)</f>
        <v>3948</v>
      </c>
      <c r="D202" s="66" t="n">
        <f aca="false">SUM(D166:D191)</f>
        <v>17929.47</v>
      </c>
      <c r="E202" s="66" t="n">
        <f aca="false">SUM(E166:E201)</f>
        <v>57789.27</v>
      </c>
      <c r="F202" s="66" t="n">
        <f aca="false">SUM(F166:F201)</f>
        <v>495.35</v>
      </c>
      <c r="G202" s="66" t="n">
        <f aca="false">SUM(G166:G201)</f>
        <v>5864.65</v>
      </c>
      <c r="H202" s="66" t="n">
        <f aca="false">SUM(H166:H201)</f>
        <v>639.47</v>
      </c>
      <c r="I202" s="66" t="n">
        <f aca="false">SUM(I166:I201)</f>
        <v>22</v>
      </c>
      <c r="J202" s="69"/>
      <c r="K202" s="69"/>
      <c r="L202" s="69"/>
      <c r="M202" s="69"/>
      <c r="O202" s="78"/>
    </row>
    <row r="203" customFormat="false" ht="13.8" hidden="false" customHeight="false" outlineLevel="0" collapsed="false">
      <c r="A203" s="64"/>
      <c r="B203" s="65" t="s">
        <v>182</v>
      </c>
      <c r="C203" s="66"/>
      <c r="D203" s="66"/>
      <c r="E203" s="66"/>
      <c r="F203" s="66"/>
      <c r="G203" s="66"/>
      <c r="H203" s="66"/>
      <c r="I203" s="66"/>
      <c r="J203" s="83" t="n">
        <f aca="false">SUM(J166:J200)/35</f>
        <v>23.7787945307226</v>
      </c>
      <c r="K203" s="69"/>
      <c r="L203" s="69"/>
      <c r="M203" s="69"/>
      <c r="O203" s="78"/>
    </row>
    <row r="204" customFormat="false" ht="18.65" hidden="false" customHeight="true" outlineLevel="0" collapsed="false">
      <c r="O204" s="78"/>
    </row>
    <row r="205" customFormat="false" ht="17.15" hidden="false" customHeight="true" outlineLevel="0" collapsed="false">
      <c r="O205" s="78"/>
    </row>
    <row r="206" customFormat="false" ht="24.75" hidden="false" customHeight="true" outlineLevel="0" collapsed="false">
      <c r="A206" s="4" t="s">
        <v>1</v>
      </c>
      <c r="B206" s="5" t="s">
        <v>2</v>
      </c>
      <c r="C206" s="5" t="s">
        <v>3</v>
      </c>
      <c r="D206" s="5" t="s">
        <v>4</v>
      </c>
      <c r="E206" s="5" t="s">
        <v>5</v>
      </c>
      <c r="F206" s="5"/>
      <c r="G206" s="5"/>
      <c r="H206" s="5"/>
      <c r="I206" s="5"/>
      <c r="J206" s="5" t="s">
        <v>6</v>
      </c>
      <c r="K206" s="5" t="s">
        <v>7</v>
      </c>
      <c r="L206" s="5"/>
      <c r="M206" s="5"/>
      <c r="O206" s="78"/>
    </row>
    <row r="207" customFormat="false" ht="35.05" hidden="false" customHeight="false" outlineLevel="0" collapsed="false">
      <c r="A207" s="4"/>
      <c r="B207" s="5"/>
      <c r="C207" s="5"/>
      <c r="D207" s="5"/>
      <c r="E207" s="5" t="s">
        <v>8</v>
      </c>
      <c r="F207" s="5" t="s">
        <v>9</v>
      </c>
      <c r="G207" s="5" t="s">
        <v>10</v>
      </c>
      <c r="H207" s="5" t="s">
        <v>11</v>
      </c>
      <c r="I207" s="5" t="s">
        <v>12</v>
      </c>
      <c r="J207" s="5"/>
      <c r="K207" s="5" t="s">
        <v>13</v>
      </c>
      <c r="L207" s="5" t="s">
        <v>14</v>
      </c>
      <c r="M207" s="5" t="s">
        <v>15</v>
      </c>
      <c r="O207" s="78"/>
    </row>
    <row r="208" customFormat="false" ht="13.8" hidden="false" customHeight="false" outlineLevel="0" collapsed="false">
      <c r="A208" s="48" t="s">
        <v>183</v>
      </c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O208" s="78"/>
    </row>
    <row r="209" customFormat="false" ht="13.8" hidden="false" customHeight="false" outlineLevel="0" collapsed="false">
      <c r="A209" s="71" t="n">
        <v>1</v>
      </c>
      <c r="B209" s="72" t="s">
        <v>184</v>
      </c>
      <c r="C209" s="73" t="n">
        <v>1000</v>
      </c>
      <c r="D209" s="73" t="n">
        <v>1456</v>
      </c>
      <c r="E209" s="52" t="n">
        <v>38402.72</v>
      </c>
      <c r="F209" s="52" t="n">
        <v>185.51</v>
      </c>
      <c r="G209" s="84"/>
      <c r="H209" s="52" t="n">
        <v>1632.47</v>
      </c>
      <c r="I209" s="84"/>
      <c r="J209" s="81" t="n">
        <f aca="false">K209/D209</f>
        <v>174.55415521978</v>
      </c>
      <c r="K209" s="85" t="n">
        <f aca="false">L209+M209+E209</f>
        <v>254150.85</v>
      </c>
      <c r="L209" s="85" t="n">
        <f aca="false">F209*1163</f>
        <v>215748.13</v>
      </c>
      <c r="M209" s="85" t="n">
        <f aca="false">G209*9.5</f>
        <v>0</v>
      </c>
      <c r="O209" s="78"/>
    </row>
    <row r="210" customFormat="false" ht="13.8" hidden="false" customHeight="false" outlineLevel="0" collapsed="false">
      <c r="A210" s="49" t="n">
        <v>2</v>
      </c>
      <c r="B210" s="72" t="s">
        <v>185</v>
      </c>
      <c r="C210" s="73" t="n">
        <v>80</v>
      </c>
      <c r="D210" s="73" t="n">
        <v>232.1</v>
      </c>
      <c r="E210" s="52" t="n">
        <v>156.43</v>
      </c>
      <c r="F210" s="52" t="n">
        <v>15.68</v>
      </c>
      <c r="G210" s="84"/>
      <c r="H210" s="52" t="n">
        <v>22.98</v>
      </c>
      <c r="I210" s="84"/>
      <c r="J210" s="81" t="n">
        <f aca="false">K210/D210</f>
        <v>79.2428694528221</v>
      </c>
      <c r="K210" s="85" t="n">
        <f aca="false">L210+M210+E210</f>
        <v>18392.27</v>
      </c>
      <c r="L210" s="85" t="n">
        <f aca="false">F210*1163</f>
        <v>18235.84</v>
      </c>
      <c r="M210" s="85" t="n">
        <f aca="false">G210*9.5</f>
        <v>0</v>
      </c>
      <c r="O210" s="78"/>
    </row>
    <row r="211" customFormat="false" ht="13.8" hidden="false" customHeight="false" outlineLevel="0" collapsed="false">
      <c r="A211" s="49" t="n">
        <v>3</v>
      </c>
      <c r="B211" s="72" t="s">
        <v>186</v>
      </c>
      <c r="C211" s="73" t="n">
        <v>61</v>
      </c>
      <c r="D211" s="73" t="n">
        <v>861</v>
      </c>
      <c r="E211" s="52" t="n">
        <v>19602.69</v>
      </c>
      <c r="F211" s="60"/>
      <c r="G211" s="52" t="n">
        <v>2617</v>
      </c>
      <c r="H211" s="52" t="n">
        <v>19</v>
      </c>
      <c r="I211" s="60"/>
      <c r="J211" s="81" t="n">
        <f aca="false">K211/D211</f>
        <v>51.6424970963995</v>
      </c>
      <c r="K211" s="85" t="n">
        <f aca="false">L211+M211+E211</f>
        <v>44464.19</v>
      </c>
      <c r="L211" s="85" t="n">
        <f aca="false">F211*1163</f>
        <v>0</v>
      </c>
      <c r="M211" s="85" t="n">
        <f aca="false">G211*9.5</f>
        <v>24861.5</v>
      </c>
      <c r="O211" s="78"/>
    </row>
    <row r="212" customFormat="false" ht="13.8" hidden="false" customHeight="false" outlineLevel="0" collapsed="false">
      <c r="A212" s="49" t="n">
        <v>4</v>
      </c>
      <c r="B212" s="72" t="s">
        <v>187</v>
      </c>
      <c r="C212" s="73" t="n">
        <v>193</v>
      </c>
      <c r="D212" s="73" t="n">
        <v>1478</v>
      </c>
      <c r="E212" s="52" t="n">
        <v>10050.97</v>
      </c>
      <c r="F212" s="52" t="n">
        <v>53.8</v>
      </c>
      <c r="G212" s="84"/>
      <c r="H212" s="52" t="n">
        <v>92.77</v>
      </c>
      <c r="I212" s="52" t="n">
        <v>42.65</v>
      </c>
      <c r="J212" s="81" t="n">
        <f aca="false">K212/D212</f>
        <v>49.1342151556157</v>
      </c>
      <c r="K212" s="85" t="n">
        <f aca="false">L212+M212+E212</f>
        <v>72620.37</v>
      </c>
      <c r="L212" s="85" t="n">
        <f aca="false">F212*1163</f>
        <v>62569.4</v>
      </c>
      <c r="M212" s="85" t="n">
        <f aca="false">G212*9.5</f>
        <v>0</v>
      </c>
      <c r="O212" s="78"/>
    </row>
    <row r="213" customFormat="false" ht="13.8" hidden="false" customHeight="false" outlineLevel="0" collapsed="false">
      <c r="A213" s="49" t="n">
        <v>5</v>
      </c>
      <c r="B213" s="72" t="s">
        <v>188</v>
      </c>
      <c r="C213" s="73" t="n">
        <v>280</v>
      </c>
      <c r="D213" s="73" t="n">
        <v>1838.5</v>
      </c>
      <c r="E213" s="52" t="n">
        <v>87457.2</v>
      </c>
      <c r="F213" s="84"/>
      <c r="G213" s="84"/>
      <c r="H213" s="52" t="n">
        <v>133.63</v>
      </c>
      <c r="I213" s="84"/>
      <c r="J213" s="81" t="n">
        <f aca="false">K213/D213</f>
        <v>47.5698667391896</v>
      </c>
      <c r="K213" s="85" t="n">
        <f aca="false">L213+M213+E213</f>
        <v>87457.2</v>
      </c>
      <c r="L213" s="85" t="n">
        <f aca="false">F213*1163</f>
        <v>0</v>
      </c>
      <c r="M213" s="85" t="n">
        <f aca="false">G213*9.5</f>
        <v>0</v>
      </c>
      <c r="O213" s="78"/>
    </row>
    <row r="214" customFormat="false" ht="13.8" hidden="false" customHeight="false" outlineLevel="0" collapsed="false">
      <c r="A214" s="49" t="n">
        <v>6</v>
      </c>
      <c r="B214" s="72" t="s">
        <v>189</v>
      </c>
      <c r="C214" s="73" t="n">
        <v>60</v>
      </c>
      <c r="D214" s="73" t="n">
        <v>217</v>
      </c>
      <c r="E214" s="52" t="n">
        <v>1449.82</v>
      </c>
      <c r="F214" s="52" t="n">
        <v>6.79</v>
      </c>
      <c r="G214" s="84"/>
      <c r="H214" s="52" t="n">
        <v>8</v>
      </c>
      <c r="I214" s="52" t="n">
        <v>2</v>
      </c>
      <c r="J214" s="81" t="n">
        <f aca="false">K214/D214</f>
        <v>43.0718433179724</v>
      </c>
      <c r="K214" s="85" t="n">
        <f aca="false">L214+M214+E214</f>
        <v>9346.59</v>
      </c>
      <c r="L214" s="85" t="n">
        <f aca="false">F214*1163</f>
        <v>7896.77</v>
      </c>
      <c r="M214" s="85" t="n">
        <f aca="false">G214*9.5</f>
        <v>0</v>
      </c>
      <c r="O214" s="78"/>
    </row>
    <row r="215" customFormat="false" ht="13.8" hidden="false" customHeight="false" outlineLevel="0" collapsed="false">
      <c r="A215" s="49" t="n">
        <v>7</v>
      </c>
      <c r="B215" s="72" t="s">
        <v>190</v>
      </c>
      <c r="C215" s="73"/>
      <c r="D215" s="73" t="n">
        <v>121.6</v>
      </c>
      <c r="E215" s="52" t="n">
        <v>296.63</v>
      </c>
      <c r="F215" s="60"/>
      <c r="G215" s="84"/>
      <c r="H215" s="52" t="n">
        <v>2</v>
      </c>
      <c r="I215" s="60"/>
      <c r="J215" s="81" t="n">
        <f aca="false">K215/D215</f>
        <v>2.43939144736842</v>
      </c>
      <c r="K215" s="85" t="n">
        <f aca="false">L215+M215+E215</f>
        <v>296.63</v>
      </c>
      <c r="L215" s="85" t="n">
        <f aca="false">F215*1163</f>
        <v>0</v>
      </c>
      <c r="M215" s="85" t="n">
        <f aca="false">G215*9.5</f>
        <v>0</v>
      </c>
      <c r="O215" s="78"/>
    </row>
    <row r="216" customFormat="false" ht="13.8" hidden="false" customHeight="false" outlineLevel="0" collapsed="false">
      <c r="A216" s="49" t="n">
        <v>8</v>
      </c>
      <c r="B216" s="72" t="s">
        <v>191</v>
      </c>
      <c r="C216" s="73" t="n">
        <v>80</v>
      </c>
      <c r="D216" s="73" t="n">
        <v>213.7</v>
      </c>
      <c r="E216" s="52" t="n">
        <v>363.91</v>
      </c>
      <c r="F216" s="60"/>
      <c r="G216" s="84"/>
      <c r="H216" s="52" t="n">
        <v>4.19</v>
      </c>
      <c r="I216" s="52" t="n">
        <v>3</v>
      </c>
      <c r="J216" s="81" t="n">
        <f aca="false">K216/D216</f>
        <v>1.70290126345344</v>
      </c>
      <c r="K216" s="85" t="n">
        <f aca="false">L216+M216+E216</f>
        <v>363.91</v>
      </c>
      <c r="L216" s="85" t="n">
        <f aca="false">F216*1163</f>
        <v>0</v>
      </c>
      <c r="M216" s="85" t="n">
        <f aca="false">G216*9.5</f>
        <v>0</v>
      </c>
      <c r="O216" s="78"/>
    </row>
    <row r="217" customFormat="false" ht="13.8" hidden="false" customHeight="false" outlineLevel="0" collapsed="false">
      <c r="A217" s="49" t="n">
        <v>9</v>
      </c>
      <c r="B217" s="72" t="s">
        <v>192</v>
      </c>
      <c r="C217" s="73" t="n">
        <v>40</v>
      </c>
      <c r="D217" s="73" t="n">
        <v>173.8</v>
      </c>
      <c r="E217" s="52" t="n">
        <v>95.19</v>
      </c>
      <c r="F217" s="60"/>
      <c r="G217" s="84"/>
      <c r="H217" s="52" t="n">
        <v>2</v>
      </c>
      <c r="I217" s="52" t="n">
        <v>1</v>
      </c>
      <c r="J217" s="81" t="n">
        <f aca="false">K217/D217</f>
        <v>0.547698504027618</v>
      </c>
      <c r="K217" s="85" t="n">
        <f aca="false">L217+M217+E217</f>
        <v>95.19</v>
      </c>
      <c r="L217" s="85" t="n">
        <f aca="false">F217*1163</f>
        <v>0</v>
      </c>
      <c r="M217" s="85" t="n">
        <f aca="false">G217*9.5</f>
        <v>0</v>
      </c>
      <c r="O217" s="78"/>
    </row>
    <row r="218" customFormat="false" ht="13.8" hidden="false" customHeight="false" outlineLevel="0" collapsed="false">
      <c r="A218" s="49" t="n">
        <v>10</v>
      </c>
      <c r="B218" s="72" t="s">
        <v>193</v>
      </c>
      <c r="C218" s="73" t="n">
        <v>25</v>
      </c>
      <c r="D218" s="73" t="n">
        <v>98.1</v>
      </c>
      <c r="E218" s="60"/>
      <c r="F218" s="60"/>
      <c r="G218" s="84"/>
      <c r="H218" s="52" t="n">
        <v>4</v>
      </c>
      <c r="I218" s="60"/>
      <c r="J218" s="81" t="n">
        <f aca="false">K218/D218</f>
        <v>0</v>
      </c>
      <c r="K218" s="85" t="n">
        <f aca="false">L218+M218+E218</f>
        <v>0</v>
      </c>
      <c r="L218" s="85" t="n">
        <f aca="false">F218*1163</f>
        <v>0</v>
      </c>
      <c r="M218" s="85" t="n">
        <f aca="false">G218*9.5</f>
        <v>0</v>
      </c>
      <c r="O218" s="78"/>
    </row>
    <row r="219" customFormat="false" ht="13.8" hidden="false" customHeight="false" outlineLevel="0" collapsed="false">
      <c r="A219" s="64"/>
      <c r="B219" s="65" t="s">
        <v>181</v>
      </c>
      <c r="C219" s="66" t="n">
        <f aca="false">SUM(C209:C218)</f>
        <v>1819</v>
      </c>
      <c r="D219" s="66" t="n">
        <f aca="false">SUM(D209:D218)</f>
        <v>6689.8</v>
      </c>
      <c r="E219" s="66" t="n">
        <f aca="false">SUM(E209:E218)</f>
        <v>157875.56</v>
      </c>
      <c r="F219" s="66" t="n">
        <f aca="false">SUM(F209:F218)</f>
        <v>261.78</v>
      </c>
      <c r="G219" s="86" t="n">
        <f aca="false">SUM(G209:G218)</f>
        <v>2617</v>
      </c>
      <c r="H219" s="66" t="n">
        <f aca="false">SUM(H209:H218)</f>
        <v>1921.04</v>
      </c>
      <c r="I219" s="66" t="n">
        <f aca="false">SUM(I209:I218)</f>
        <v>48.65</v>
      </c>
      <c r="J219" s="69"/>
      <c r="K219" s="69"/>
      <c r="L219" s="87"/>
      <c r="M219" s="69"/>
      <c r="O219" s="78"/>
    </row>
    <row r="220" customFormat="false" ht="13.8" hidden="false" customHeight="false" outlineLevel="0" collapsed="false">
      <c r="A220" s="64"/>
      <c r="B220" s="65" t="s">
        <v>182</v>
      </c>
      <c r="C220" s="66"/>
      <c r="D220" s="66"/>
      <c r="E220" s="66"/>
      <c r="F220" s="66"/>
      <c r="G220" s="69"/>
      <c r="H220" s="66"/>
      <c r="I220" s="69"/>
      <c r="J220" s="83" t="n">
        <f aca="false">SUM(J209:J217)/9</f>
        <v>49.9894931329588</v>
      </c>
      <c r="K220" s="69"/>
      <c r="L220" s="69"/>
      <c r="M220" s="69"/>
      <c r="O220" s="78"/>
    </row>
    <row r="221" customFormat="false" ht="13.8" hidden="false" customHeight="false" outlineLevel="0" collapsed="false">
      <c r="O221" s="78"/>
    </row>
    <row r="222" customFormat="false" ht="23.85" hidden="false" customHeight="true" outlineLevel="0" collapsed="false">
      <c r="O222" s="78"/>
    </row>
    <row r="223" customFormat="false" ht="26.25" hidden="false" customHeight="true" outlineLevel="0" collapsed="false">
      <c r="A223" s="4" t="s">
        <v>1</v>
      </c>
      <c r="B223" s="5" t="s">
        <v>2</v>
      </c>
      <c r="C223" s="5" t="s">
        <v>3</v>
      </c>
      <c r="D223" s="5" t="s">
        <v>4</v>
      </c>
      <c r="E223" s="5" t="s">
        <v>5</v>
      </c>
      <c r="F223" s="5"/>
      <c r="G223" s="5"/>
      <c r="H223" s="5"/>
      <c r="I223" s="5"/>
      <c r="J223" s="5" t="s">
        <v>6</v>
      </c>
      <c r="K223" s="5" t="s">
        <v>7</v>
      </c>
      <c r="L223" s="5"/>
      <c r="M223" s="5"/>
      <c r="O223" s="78"/>
    </row>
    <row r="224" customFormat="false" ht="35.05" hidden="false" customHeight="false" outlineLevel="0" collapsed="false">
      <c r="A224" s="4"/>
      <c r="B224" s="5"/>
      <c r="C224" s="5"/>
      <c r="D224" s="5"/>
      <c r="E224" s="5" t="s">
        <v>8</v>
      </c>
      <c r="F224" s="5" t="s">
        <v>9</v>
      </c>
      <c r="G224" s="5" t="s">
        <v>10</v>
      </c>
      <c r="H224" s="5" t="s">
        <v>11</v>
      </c>
      <c r="I224" s="5" t="s">
        <v>12</v>
      </c>
      <c r="J224" s="5"/>
      <c r="K224" s="5" t="s">
        <v>13</v>
      </c>
      <c r="L224" s="5" t="s">
        <v>14</v>
      </c>
      <c r="M224" s="5" t="s">
        <v>15</v>
      </c>
      <c r="O224" s="78"/>
    </row>
    <row r="225" customFormat="false" ht="13.8" hidden="false" customHeight="false" outlineLevel="0" collapsed="false">
      <c r="A225" s="48" t="s">
        <v>194</v>
      </c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O225" s="78"/>
    </row>
    <row r="226" customFormat="false" ht="23.85" hidden="false" customHeight="false" outlineLevel="0" collapsed="false">
      <c r="A226" s="9" t="n">
        <v>1</v>
      </c>
      <c r="B226" s="34" t="s">
        <v>195</v>
      </c>
      <c r="C226" s="50" t="n">
        <v>871</v>
      </c>
      <c r="D226" s="50" t="n">
        <v>9941.8</v>
      </c>
      <c r="E226" s="36" t="n">
        <v>31192.01</v>
      </c>
      <c r="F226" s="36" t="n">
        <v>501.52</v>
      </c>
      <c r="G226" s="88"/>
      <c r="H226" s="36" t="n">
        <v>1496.56</v>
      </c>
      <c r="I226" s="88"/>
      <c r="J226" s="89" t="n">
        <f aca="false">K226/D226</f>
        <v>61.8056860930616</v>
      </c>
      <c r="K226" s="90" t="n">
        <f aca="false">L226+M226+E226</f>
        <v>614459.77</v>
      </c>
      <c r="L226" s="90" t="n">
        <f aca="false">F226*1163</f>
        <v>583267.76</v>
      </c>
      <c r="M226" s="90" t="n">
        <f aca="false">G226*9.5</f>
        <v>0</v>
      </c>
      <c r="O226" s="78"/>
    </row>
    <row r="227" customFormat="false" ht="23.85" hidden="false" customHeight="false" outlineLevel="0" collapsed="false">
      <c r="A227" s="9" t="n">
        <v>2</v>
      </c>
      <c r="B227" s="34" t="s">
        <v>196</v>
      </c>
      <c r="C227" s="50" t="n">
        <v>2425</v>
      </c>
      <c r="D227" s="50" t="n">
        <v>12788.2</v>
      </c>
      <c r="E227" s="36" t="n">
        <v>45466.08</v>
      </c>
      <c r="F227" s="36" t="n">
        <v>478.2</v>
      </c>
      <c r="G227" s="36" t="n">
        <v>10.48</v>
      </c>
      <c r="H227" s="36" t="n">
        <v>1263.1</v>
      </c>
      <c r="I227" s="88"/>
      <c r="J227" s="89" t="n">
        <f aca="false">K227/D227</f>
        <v>47.0521449461222</v>
      </c>
      <c r="K227" s="90" t="n">
        <f aca="false">L227+M227+E227</f>
        <v>601712.24</v>
      </c>
      <c r="L227" s="90" t="n">
        <f aca="false">F227*1163</f>
        <v>556146.6</v>
      </c>
      <c r="M227" s="90" t="n">
        <f aca="false">G227*9.5</f>
        <v>99.56</v>
      </c>
      <c r="O227" s="78"/>
    </row>
    <row r="228" customFormat="false" ht="35.05" hidden="false" customHeight="false" outlineLevel="0" collapsed="false">
      <c r="A228" s="9" t="n">
        <v>3</v>
      </c>
      <c r="B228" s="34" t="s">
        <v>197</v>
      </c>
      <c r="C228" s="50" t="n">
        <v>875</v>
      </c>
      <c r="D228" s="50" t="n">
        <v>4538.7</v>
      </c>
      <c r="E228" s="36" t="n">
        <v>30023.5</v>
      </c>
      <c r="F228" s="36" t="n">
        <v>157.72</v>
      </c>
      <c r="G228" s="88"/>
      <c r="H228" s="36" t="n">
        <v>1155.4</v>
      </c>
      <c r="I228" s="36" t="n">
        <v>104.54</v>
      </c>
      <c r="J228" s="89" t="n">
        <f aca="false">K228/D228</f>
        <v>47.0292947319717</v>
      </c>
      <c r="K228" s="90" t="n">
        <f aca="false">L228+M228+E228</f>
        <v>213451.86</v>
      </c>
      <c r="L228" s="90" t="n">
        <f aca="false">F228*1163</f>
        <v>183428.36</v>
      </c>
      <c r="M228" s="90" t="n">
        <f aca="false">G228*9.5</f>
        <v>0</v>
      </c>
      <c r="O228" s="78"/>
    </row>
    <row r="229" customFormat="false" ht="23.85" hidden="false" customHeight="false" outlineLevel="0" collapsed="false">
      <c r="A229" s="9" t="n">
        <v>4</v>
      </c>
      <c r="B229" s="34" t="s">
        <v>198</v>
      </c>
      <c r="C229" s="50" t="n">
        <v>8780</v>
      </c>
      <c r="D229" s="50" t="n">
        <v>8780.4</v>
      </c>
      <c r="E229" s="36" t="n">
        <v>51322.96</v>
      </c>
      <c r="F229" s="36" t="n">
        <v>82.63</v>
      </c>
      <c r="G229" s="36" t="n">
        <v>19232.42</v>
      </c>
      <c r="H229" s="38" t="n">
        <v>848.7</v>
      </c>
      <c r="I229" s="36" t="n">
        <v>236.77</v>
      </c>
      <c r="J229" s="89" t="n">
        <f aca="false">K229/D229</f>
        <v>37.5984738736276</v>
      </c>
      <c r="K229" s="90" t="n">
        <f aca="false">L229+M229+E229</f>
        <v>330129.64</v>
      </c>
      <c r="L229" s="90" t="n">
        <f aca="false">F229*1163</f>
        <v>96098.69</v>
      </c>
      <c r="M229" s="90" t="n">
        <f aca="false">G229*9.5</f>
        <v>182707.99</v>
      </c>
      <c r="O229" s="78"/>
    </row>
    <row r="230" customFormat="false" ht="13.8" hidden="false" customHeight="false" outlineLevel="0" collapsed="false">
      <c r="A230" s="9" t="n">
        <v>5</v>
      </c>
      <c r="B230" s="34" t="s">
        <v>199</v>
      </c>
      <c r="C230" s="50" t="n">
        <v>1332</v>
      </c>
      <c r="D230" s="50" t="n">
        <v>11092.1</v>
      </c>
      <c r="E230" s="36" t="n">
        <v>51050.44</v>
      </c>
      <c r="F230" s="36" t="n">
        <v>272.54</v>
      </c>
      <c r="G230" s="88"/>
      <c r="H230" s="36" t="n">
        <v>1784.31</v>
      </c>
      <c r="I230" s="36" t="n">
        <v>221.42</v>
      </c>
      <c r="J230" s="89" t="n">
        <f aca="false">K230/D230</f>
        <v>33.1780690761894</v>
      </c>
      <c r="K230" s="90" t="n">
        <f aca="false">L230+M230+E230</f>
        <v>368014.46</v>
      </c>
      <c r="L230" s="90" t="n">
        <f aca="false">F230*1163</f>
        <v>316964.02</v>
      </c>
      <c r="M230" s="90" t="n">
        <f aca="false">G230*9.5</f>
        <v>0</v>
      </c>
      <c r="O230" s="78"/>
    </row>
    <row r="231" customFormat="false" ht="13.8" hidden="false" customHeight="false" outlineLevel="0" collapsed="false">
      <c r="A231" s="31"/>
      <c r="B231" s="27" t="s">
        <v>181</v>
      </c>
      <c r="C231" s="28" t="n">
        <f aca="false">SUM(C226:C230)</f>
        <v>14283</v>
      </c>
      <c r="D231" s="28" t="n">
        <f aca="false">SUM(D226:D230)</f>
        <v>47141.2</v>
      </c>
      <c r="E231" s="28" t="n">
        <f aca="false">SUM(E226:E230)</f>
        <v>209054.99</v>
      </c>
      <c r="F231" s="28" t="n">
        <f aca="false">SUM(F226:F230)</f>
        <v>1492.61</v>
      </c>
      <c r="G231" s="28" t="n">
        <f aca="false">SUM(G226:G230)</f>
        <v>19242.9</v>
      </c>
      <c r="H231" s="28" t="n">
        <f aca="false">SUM(H226:H230)</f>
        <v>6548.07</v>
      </c>
      <c r="I231" s="28" t="n">
        <f aca="false">SUM(I226:I230)</f>
        <v>562.73</v>
      </c>
      <c r="J231" s="30"/>
      <c r="K231" s="30"/>
      <c r="L231" s="30"/>
      <c r="M231" s="30"/>
      <c r="O231" s="78"/>
    </row>
    <row r="232" customFormat="false" ht="13.8" hidden="false" customHeight="false" outlineLevel="0" collapsed="false">
      <c r="A232" s="31"/>
      <c r="B232" s="27" t="s">
        <v>182</v>
      </c>
      <c r="C232" s="28"/>
      <c r="D232" s="28"/>
      <c r="E232" s="28"/>
      <c r="F232" s="28"/>
      <c r="G232" s="28"/>
      <c r="H232" s="28"/>
      <c r="I232" s="28"/>
      <c r="J232" s="91" t="n">
        <f aca="false">SUM(J226:J230)/5</f>
        <v>45.3327337441945</v>
      </c>
      <c r="K232" s="30"/>
      <c r="L232" s="30"/>
      <c r="M232" s="30"/>
      <c r="O232" s="78"/>
    </row>
    <row r="234" customFormat="false" ht="15" hidden="false" customHeight="false" outlineLevel="0" collapsed="false">
      <c r="B234" s="92"/>
    </row>
    <row r="235" customFormat="false" ht="15" hidden="false" customHeight="false" outlineLevel="0" collapsed="false">
      <c r="I235" s="23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3:A164"/>
    <mergeCell ref="B163:B164"/>
    <mergeCell ref="C163:C164"/>
    <mergeCell ref="D163:D164"/>
    <mergeCell ref="E163:I163"/>
    <mergeCell ref="J163:J164"/>
    <mergeCell ref="K163:M163"/>
    <mergeCell ref="A165:M165"/>
    <mergeCell ref="A206:A207"/>
    <mergeCell ref="B206:B207"/>
    <mergeCell ref="C206:C207"/>
    <mergeCell ref="D206:D207"/>
    <mergeCell ref="E206:I206"/>
    <mergeCell ref="J206:J207"/>
    <mergeCell ref="K206:M206"/>
    <mergeCell ref="A208:M208"/>
    <mergeCell ref="A223:A224"/>
    <mergeCell ref="B223:B224"/>
    <mergeCell ref="C223:C224"/>
    <mergeCell ref="D223:D224"/>
    <mergeCell ref="E223:I223"/>
    <mergeCell ref="J223:J224"/>
    <mergeCell ref="K223:M223"/>
    <mergeCell ref="A225:M22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4195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2023-04-07T10:14:53Z</dcterms:modified>
  <cp:revision>438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